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90" windowWidth="11415" windowHeight="59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Sheet1!$A$1:$E$29</definedName>
  </definedNames>
  <calcPr calcId="145621"/>
</workbook>
</file>

<file path=xl/calcChain.xml><?xml version="1.0" encoding="utf-8"?>
<calcChain xmlns="http://schemas.openxmlformats.org/spreadsheetml/2006/main">
  <c r="D22" i="1" l="1"/>
  <c r="D13" i="1" l="1"/>
  <c r="D6" i="1"/>
  <c r="D20" i="1" l="1"/>
  <c r="D28" i="1" l="1"/>
  <c r="C28" i="1"/>
  <c r="C20" i="1"/>
  <c r="E20" i="1" s="1"/>
  <c r="D16" i="1"/>
  <c r="C16" i="1"/>
  <c r="E12" i="1"/>
  <c r="D21" i="1"/>
  <c r="D9" i="1"/>
  <c r="C21" i="1"/>
  <c r="C22" i="1"/>
  <c r="E15" i="1"/>
  <c r="E14" i="1"/>
  <c r="E13" i="1"/>
  <c r="C9" i="1"/>
  <c r="E8" i="1"/>
  <c r="E7" i="1"/>
  <c r="E6" i="1"/>
  <c r="D23" i="1" l="1"/>
  <c r="E16" i="1"/>
  <c r="E21" i="1"/>
  <c r="E5" i="1"/>
  <c r="E9" i="1" s="1"/>
  <c r="E22" i="1" l="1"/>
  <c r="E23" i="1" s="1"/>
  <c r="C23" i="1"/>
</calcChain>
</file>

<file path=xl/sharedStrings.xml><?xml version="1.0" encoding="utf-8"?>
<sst xmlns="http://schemas.openxmlformats.org/spreadsheetml/2006/main" count="57" uniqueCount="42">
  <si>
    <t>AMOUNT BUDGETED</t>
  </si>
  <si>
    <t>USED</t>
  </si>
  <si>
    <t>BALANCE</t>
  </si>
  <si>
    <t>79000-001</t>
  </si>
  <si>
    <t>Wages</t>
  </si>
  <si>
    <t>Printer</t>
  </si>
  <si>
    <t>Cards, Envelopes</t>
  </si>
  <si>
    <t>Mailing</t>
  </si>
  <si>
    <t>Total</t>
  </si>
  <si>
    <t>Envelopes</t>
  </si>
  <si>
    <t>Combined Total</t>
  </si>
  <si>
    <t>THE LYNDE AND HARRY BRADLEY FOUNDATION</t>
  </si>
  <si>
    <t>INVOICES</t>
  </si>
  <si>
    <t>Number</t>
  </si>
  <si>
    <t>Date</t>
  </si>
  <si>
    <t>Amount</t>
  </si>
  <si>
    <t>Vendor</t>
  </si>
  <si>
    <t>Manning photo</t>
  </si>
  <si>
    <t>Printing/AR</t>
  </si>
  <si>
    <t>Printing/WI-R</t>
  </si>
  <si>
    <t>Printing</t>
  </si>
  <si>
    <t>79000-002</t>
  </si>
  <si>
    <t>2012 PUBLICATIONS BUDGET (mostly for 2011 Reports)</t>
  </si>
  <si>
    <t>Pitney Bowes</t>
  </si>
  <si>
    <t>ANNUAL REPORT</t>
  </si>
  <si>
    <t>REPORT TO WI</t>
  </si>
  <si>
    <t>TOTAL REPORTS</t>
  </si>
  <si>
    <t>Annual Report</t>
  </si>
  <si>
    <t>WI Report</t>
  </si>
  <si>
    <t>2011 Budget</t>
  </si>
  <si>
    <t>Actual Mailing Costs of 2010 Reports</t>
  </si>
  <si>
    <t>1500 AR / 250</t>
  </si>
  <si>
    <t>1200 WI / 438</t>
  </si>
  <si>
    <t>Order / Not used</t>
  </si>
  <si>
    <t>New quantity?</t>
  </si>
  <si>
    <t>Lithoprint</t>
  </si>
  <si>
    <t>52755</t>
  </si>
  <si>
    <t>Director photo</t>
  </si>
  <si>
    <t>1500903</t>
  </si>
  <si>
    <t>52973</t>
  </si>
  <si>
    <t>1125</t>
  </si>
  <si>
    <t>Burgess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</si>
</sst>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8" formatCode="&quot;$&quot;#,##0.00_);[Red]\(&quot;$&quot;#,##0.00\)"/>
    <numFmt numFmtId="164" formatCode="mm/dd/yy"/>
    <numFmt numFmtId="165" formatCode="mm/dd/yy;@"/>
  </numFmts>
  <fonts count="17">
    <font>
      <sz val="12"/>
      <color theme="1"/>
      <name val="Times New Roman"/>
      <family val="2"/>
    </font>
    <font>
      <b/>
      <u/>
      <sz val="10"/>
      <color indexed="8"/>
      <name val="Arial MT"/>
    </font>
    <font>
      <b/>
      <i/>
      <sz val="10"/>
      <color indexed="8"/>
      <name val="Arial MT"/>
    </font>
    <font>
      <i/>
      <sz val="10"/>
      <name val="Arial MT"/>
    </font>
    <font>
      <u/>
      <sz val="10"/>
      <name val="Arial MT"/>
    </font>
    <font>
      <b/>
      <i/>
      <sz val="10"/>
      <name val="Arial MT"/>
    </font>
    <font>
      <b/>
      <i/>
      <u/>
      <sz val="12"/>
      <color indexed="8"/>
      <name val="Arial MT"/>
    </font>
    <font>
      <b/>
      <sz val="10"/>
      <color indexed="8"/>
      <name val="Arial MT"/>
    </font>
    <font>
      <b/>
      <sz val="12"/>
      <color theme="1"/>
      <name val="Times New Roman"/>
      <family val="1"/>
    </font>
    <font>
      <u/>
      <sz val="12"/>
      <color theme="1"/>
      <name val="Times New Roman"/>
      <family val="2"/>
    </font>
    <font>
      <sz val="9"/>
      <color theme="1"/>
      <name val="Times New Roman"/>
      <family val="2"/>
    </font>
    <font>
      <sz val="8"/>
      <color theme="1"/>
      <name val="Times New Roman"/>
      <family val="2"/>
    </font>
    <font>
      <sz val="11"/>
      <color theme="1"/>
      <name val="Times New Roman"/>
      <family val="2"/>
    </font>
    <font>
      <b/>
      <u val="double"/>
      <sz val="11"/>
      <name val="Arial MT"/>
    </font>
    <font>
      <u/>
      <sz val="11"/>
      <color theme="1"/>
      <name val="Times New Roman"/>
      <family val="2"/>
    </font>
    <font>
      <b/>
      <u/>
      <sz val="11"/>
      <color indexed="8"/>
      <name val="Arial MT"/>
    </font>
    <font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NumberFormat="1"/>
    <xf numFmtId="39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center"/>
    </xf>
    <xf numFmtId="5" fontId="1" fillId="0" borderId="0" xfId="0" applyNumberFormat="1" applyFont="1"/>
    <xf numFmtId="37" fontId="1" fillId="0" borderId="0" xfId="0" applyNumberFormat="1" applyFont="1" applyAlignment="1">
      <alignment horizontal="right"/>
    </xf>
    <xf numFmtId="39" fontId="1" fillId="0" borderId="0" xfId="0" applyNumberFormat="1" applyFont="1" applyAlignment="1">
      <alignment horizontal="right"/>
    </xf>
    <xf numFmtId="0" fontId="2" fillId="0" borderId="0" xfId="0" applyNumberFormat="1" applyFont="1"/>
    <xf numFmtId="0" fontId="3" fillId="0" borderId="0" xfId="0" applyNumberFormat="1" applyFont="1" applyAlignment="1">
      <alignment horizontal="left"/>
    </xf>
    <xf numFmtId="0" fontId="0" fillId="2" borderId="0" xfId="0" applyNumberFormat="1" applyFill="1"/>
    <xf numFmtId="14" fontId="0" fillId="0" borderId="0" xfId="0" applyNumberFormat="1"/>
    <xf numFmtId="164" fontId="0" fillId="2" borderId="0" xfId="0" applyNumberFormat="1" applyFill="1"/>
    <xf numFmtId="39" fontId="4" fillId="0" borderId="0" xfId="0" applyNumberFormat="1" applyFont="1"/>
    <xf numFmtId="0" fontId="5" fillId="0" borderId="0" xfId="0" applyNumberFormat="1" applyFont="1"/>
    <xf numFmtId="4" fontId="0" fillId="0" borderId="0" xfId="0" applyNumberFormat="1" applyAlignment="1">
      <alignment horizontal="right"/>
    </xf>
    <xf numFmtId="8" fontId="0" fillId="0" borderId="0" xfId="0" applyNumberFormat="1"/>
    <xf numFmtId="0" fontId="6" fillId="0" borderId="0" xfId="0" applyNumberFormat="1" applyFont="1"/>
    <xf numFmtId="39" fontId="7" fillId="0" borderId="0" xfId="0" applyNumberFormat="1" applyFont="1"/>
    <xf numFmtId="0" fontId="1" fillId="0" borderId="0" xfId="0" applyNumberFormat="1" applyFont="1" applyAlignment="1">
      <alignment horizontal="left"/>
    </xf>
    <xf numFmtId="0" fontId="1" fillId="0" borderId="0" xfId="0" applyNumberFormat="1" applyFont="1" applyAlignment="1">
      <alignment horizontal="center"/>
    </xf>
    <xf numFmtId="0" fontId="0" fillId="0" borderId="0" xfId="0" applyNumberFormat="1" applyAlignment="1">
      <alignment horizontal="left"/>
    </xf>
    <xf numFmtId="39" fontId="0" fillId="2" borderId="0" xfId="0" applyNumberFormat="1" applyFill="1"/>
    <xf numFmtId="0" fontId="8" fillId="0" borderId="0" xfId="0" applyNumberFormat="1" applyFont="1"/>
    <xf numFmtId="39" fontId="9" fillId="0" borderId="0" xfId="0" applyNumberFormat="1" applyFont="1"/>
    <xf numFmtId="0" fontId="0" fillId="0" borderId="0" xfId="0" applyNumberFormat="1" applyAlignment="1">
      <alignment horizontal="right"/>
    </xf>
    <xf numFmtId="0" fontId="0" fillId="0" borderId="2" xfId="0" applyNumberFormat="1" applyBorder="1"/>
    <xf numFmtId="39" fontId="0" fillId="0" borderId="2" xfId="0" applyNumberFormat="1" applyBorder="1"/>
    <xf numFmtId="165" fontId="10" fillId="0" borderId="0" xfId="0" applyNumberFormat="1" applyFont="1"/>
    <xf numFmtId="4" fontId="9" fillId="0" borderId="0" xfId="0" applyNumberFormat="1" applyFont="1" applyAlignment="1">
      <alignment horizontal="right"/>
    </xf>
    <xf numFmtId="0" fontId="11" fillId="0" borderId="0" xfId="0" applyNumberFormat="1" applyFont="1"/>
    <xf numFmtId="14" fontId="12" fillId="0" borderId="0" xfId="0" applyNumberFormat="1" applyFont="1"/>
    <xf numFmtId="49" fontId="12" fillId="0" borderId="0" xfId="0" applyNumberFormat="1" applyFont="1"/>
    <xf numFmtId="39" fontId="12" fillId="0" borderId="0" xfId="0" applyNumberFormat="1" applyFont="1"/>
    <xf numFmtId="0" fontId="12" fillId="0" borderId="0" xfId="0" applyNumberFormat="1" applyFont="1"/>
    <xf numFmtId="4" fontId="12" fillId="0" borderId="0" xfId="0" applyNumberFormat="1" applyFont="1"/>
    <xf numFmtId="4" fontId="13" fillId="0" borderId="0" xfId="0" applyNumberFormat="1" applyFont="1"/>
    <xf numFmtId="0" fontId="15" fillId="0" borderId="0" xfId="0" applyNumberFormat="1" applyFont="1"/>
    <xf numFmtId="0" fontId="16" fillId="0" borderId="0" xfId="0" applyNumberFormat="1" applyFont="1"/>
    <xf numFmtId="39" fontId="12" fillId="0" borderId="4" xfId="0" applyNumberFormat="1" applyFont="1" applyBorder="1" applyAlignment="1">
      <alignment horizontal="right"/>
    </xf>
    <xf numFmtId="0" fontId="0" fillId="0" borderId="5" xfId="0" applyNumberFormat="1" applyBorder="1" applyAlignment="1">
      <alignment horizontal="right"/>
    </xf>
    <xf numFmtId="8" fontId="0" fillId="0" borderId="0" xfId="0" applyNumberFormat="1" applyBorder="1"/>
    <xf numFmtId="39" fontId="12" fillId="0" borderId="6" xfId="0" applyNumberFormat="1" applyFont="1" applyBorder="1"/>
    <xf numFmtId="8" fontId="9" fillId="0" borderId="0" xfId="0" applyNumberFormat="1" applyFont="1" applyBorder="1"/>
    <xf numFmtId="39" fontId="14" fillId="0" borderId="6" xfId="0" applyNumberFormat="1" applyFont="1" applyBorder="1"/>
    <xf numFmtId="0" fontId="0" fillId="0" borderId="7" xfId="0" applyNumberFormat="1" applyBorder="1"/>
    <xf numFmtId="8" fontId="0" fillId="0" borderId="1" xfId="0" applyNumberFormat="1" applyBorder="1"/>
    <xf numFmtId="39" fontId="12" fillId="0" borderId="8" xfId="0" applyNumberFormat="1" applyFont="1" applyBorder="1"/>
    <xf numFmtId="0" fontId="0" fillId="0" borderId="0" xfId="0" applyNumberFormat="1" applyFill="1" applyBorder="1"/>
    <xf numFmtId="0" fontId="8" fillId="0" borderId="1" xfId="0" applyNumberFormat="1" applyFon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zoomScaleNormal="100" workbookViewId="0">
      <selection activeCell="G9" sqref="G9"/>
    </sheetView>
  </sheetViews>
  <sheetFormatPr defaultRowHeight="15.75"/>
  <cols>
    <col min="1" max="1" width="15.375" bestFit="1" customWidth="1"/>
    <col min="2" max="2" width="22" customWidth="1"/>
    <col min="3" max="3" width="18.25" customWidth="1"/>
    <col min="4" max="4" width="10.375" bestFit="1" customWidth="1"/>
    <col min="5" max="5" width="10.125" bestFit="1" customWidth="1"/>
    <col min="6" max="6" width="1.75" customWidth="1"/>
    <col min="7" max="7" width="12.75" customWidth="1"/>
    <col min="8" max="8" width="9.625" bestFit="1" customWidth="1"/>
    <col min="9" max="9" width="10.5" customWidth="1"/>
    <col min="10" max="10" width="10.125" bestFit="1" customWidth="1"/>
  </cols>
  <sheetData>
    <row r="1" spans="1:15" s="1" customFormat="1" ht="18.75">
      <c r="A1" s="38" t="s">
        <v>11</v>
      </c>
      <c r="D1" s="2"/>
      <c r="E1" s="28">
        <v>41184</v>
      </c>
      <c r="I1" s="2"/>
      <c r="J1" s="2"/>
      <c r="M1" s="3"/>
      <c r="N1" s="3"/>
      <c r="O1" s="4"/>
    </row>
    <row r="2" spans="1:15" s="1" customFormat="1">
      <c r="A2" s="37" t="s">
        <v>22</v>
      </c>
      <c r="C2" s="5"/>
      <c r="D2" s="2"/>
      <c r="E2" s="2"/>
      <c r="G2" s="11"/>
      <c r="I2" s="2"/>
      <c r="J2" s="2"/>
      <c r="M2" s="3"/>
      <c r="N2" s="3"/>
      <c r="O2" s="4"/>
    </row>
    <row r="3" spans="1:15" s="1" customFormat="1">
      <c r="C3" s="6" t="s">
        <v>0</v>
      </c>
      <c r="D3" s="7" t="s">
        <v>1</v>
      </c>
      <c r="E3" s="7" t="s">
        <v>2</v>
      </c>
      <c r="G3" s="49" t="s">
        <v>12</v>
      </c>
      <c r="H3" s="49"/>
      <c r="I3" s="49"/>
      <c r="J3" s="49"/>
      <c r="M3" s="3"/>
      <c r="N3" s="3"/>
      <c r="O3" s="4"/>
    </row>
    <row r="4" spans="1:15" s="1" customFormat="1">
      <c r="A4" s="8" t="s">
        <v>24</v>
      </c>
      <c r="B4" s="23" t="s">
        <v>3</v>
      </c>
      <c r="C4" s="9"/>
      <c r="D4" s="2"/>
      <c r="E4" s="2"/>
      <c r="F4" s="10"/>
      <c r="G4" s="26" t="s">
        <v>16</v>
      </c>
      <c r="H4" s="26" t="s">
        <v>13</v>
      </c>
      <c r="I4" s="26" t="s">
        <v>15</v>
      </c>
      <c r="J4" s="27" t="s">
        <v>14</v>
      </c>
      <c r="M4" s="3"/>
      <c r="N4" s="3"/>
      <c r="O4" s="4"/>
    </row>
    <row r="5" spans="1:15" s="1" customFormat="1">
      <c r="A5" s="1" t="s">
        <v>4</v>
      </c>
      <c r="B5" s="1" t="s">
        <v>37</v>
      </c>
      <c r="C5" s="2">
        <v>150</v>
      </c>
      <c r="D5" s="2">
        <v>500</v>
      </c>
      <c r="E5" s="2">
        <f>SUM(C5-D5)</f>
        <v>-350</v>
      </c>
      <c r="F5" s="10"/>
      <c r="G5" s="31" t="s">
        <v>35</v>
      </c>
      <c r="H5" s="32" t="s">
        <v>36</v>
      </c>
      <c r="I5" s="33">
        <v>18000</v>
      </c>
      <c r="J5" s="31">
        <v>41059</v>
      </c>
      <c r="K5" s="30"/>
      <c r="M5" s="3"/>
      <c r="N5" s="3"/>
      <c r="O5" s="4"/>
    </row>
    <row r="6" spans="1:15" s="1" customFormat="1">
      <c r="A6" s="1" t="s">
        <v>18</v>
      </c>
      <c r="B6" s="1" t="s">
        <v>5</v>
      </c>
      <c r="C6" s="2">
        <v>12000</v>
      </c>
      <c r="D6" s="2">
        <f>12000+11886</f>
        <v>23886</v>
      </c>
      <c r="E6" s="2">
        <f>SUM(C6-D6)</f>
        <v>-11886</v>
      </c>
      <c r="F6" s="12"/>
      <c r="G6" s="31" t="s">
        <v>35</v>
      </c>
      <c r="H6" s="32" t="s">
        <v>39</v>
      </c>
      <c r="I6" s="33">
        <v>15126</v>
      </c>
      <c r="J6" s="31">
        <v>41150</v>
      </c>
      <c r="M6" s="3"/>
      <c r="N6" s="3"/>
      <c r="O6" s="4"/>
    </row>
    <row r="7" spans="1:15" s="1" customFormat="1">
      <c r="A7" s="1" t="s">
        <v>6</v>
      </c>
      <c r="B7" s="1" t="s">
        <v>5</v>
      </c>
      <c r="C7" s="2">
        <v>1000</v>
      </c>
      <c r="D7" s="2"/>
      <c r="E7" s="2">
        <f>SUM(C7-D7)</f>
        <v>1000</v>
      </c>
      <c r="F7" s="12"/>
      <c r="G7" s="31" t="s">
        <v>41</v>
      </c>
      <c r="H7" s="32" t="s">
        <v>40</v>
      </c>
      <c r="I7" s="33">
        <v>500</v>
      </c>
      <c r="J7" s="31">
        <v>41072</v>
      </c>
      <c r="M7" s="3"/>
      <c r="N7" s="3"/>
      <c r="O7" s="4"/>
    </row>
    <row r="8" spans="1:15" s="1" customFormat="1">
      <c r="A8" s="1" t="s">
        <v>7</v>
      </c>
      <c r="B8" s="1" t="s">
        <v>23</v>
      </c>
      <c r="C8" s="24">
        <v>500</v>
      </c>
      <c r="D8" s="13">
        <v>453.56</v>
      </c>
      <c r="E8" s="13">
        <f>SUM(C8-D8)</f>
        <v>46.44</v>
      </c>
      <c r="F8" s="12"/>
      <c r="G8" s="34" t="s">
        <v>23</v>
      </c>
      <c r="H8" s="32" t="s">
        <v>38</v>
      </c>
      <c r="I8" s="33">
        <v>453.56</v>
      </c>
      <c r="J8" s="31">
        <v>41143</v>
      </c>
      <c r="M8" s="3"/>
      <c r="N8" s="3"/>
      <c r="O8" s="4"/>
    </row>
    <row r="9" spans="1:15" s="1" customFormat="1">
      <c r="B9" s="25" t="s">
        <v>8</v>
      </c>
      <c r="C9" s="2">
        <f>SUM(C5:C8)</f>
        <v>13650</v>
      </c>
      <c r="D9" s="2">
        <f>SUM(D5:D8)</f>
        <v>24839.56</v>
      </c>
      <c r="E9" s="2">
        <f>SUM(E5:E8)</f>
        <v>-11189.56</v>
      </c>
      <c r="F9" s="10"/>
      <c r="G9" s="34"/>
      <c r="H9" s="32"/>
      <c r="I9" s="33"/>
      <c r="J9" s="31"/>
      <c r="M9" s="3"/>
      <c r="N9" s="3"/>
      <c r="O9" s="4"/>
    </row>
    <row r="10" spans="1:15" s="1" customFormat="1">
      <c r="C10" s="2"/>
      <c r="D10" s="2"/>
      <c r="E10" s="2"/>
      <c r="F10" s="10"/>
      <c r="G10" s="34"/>
      <c r="H10" s="32"/>
      <c r="I10" s="33"/>
      <c r="J10" s="31"/>
      <c r="M10" s="3"/>
      <c r="N10" s="3"/>
      <c r="O10" s="4"/>
    </row>
    <row r="11" spans="1:15" s="1" customFormat="1">
      <c r="A11" s="8" t="s">
        <v>25</v>
      </c>
      <c r="B11" s="23" t="s">
        <v>21</v>
      </c>
      <c r="C11" s="2"/>
      <c r="D11" s="2"/>
      <c r="E11" s="2"/>
      <c r="F11" s="10"/>
      <c r="G11" s="34"/>
      <c r="H11" s="32"/>
      <c r="I11" s="33"/>
      <c r="J11" s="31"/>
      <c r="M11" s="3"/>
      <c r="N11" s="3"/>
      <c r="O11" s="4"/>
    </row>
    <row r="12" spans="1:15" s="1" customFormat="1">
      <c r="A12" s="1" t="s">
        <v>4</v>
      </c>
      <c r="B12" s="1" t="s">
        <v>37</v>
      </c>
      <c r="C12" s="2">
        <v>150</v>
      </c>
      <c r="D12" s="2">
        <v>0</v>
      </c>
      <c r="E12" s="2">
        <f>SUM(C12-D12)</f>
        <v>150</v>
      </c>
      <c r="F12" s="10"/>
      <c r="G12" s="34"/>
      <c r="H12" s="32"/>
      <c r="I12" s="33"/>
      <c r="J12" s="31"/>
      <c r="M12" s="3"/>
      <c r="N12" s="3"/>
      <c r="O12" s="4"/>
    </row>
    <row r="13" spans="1:15" s="1" customFormat="1">
      <c r="A13" s="1" t="s">
        <v>19</v>
      </c>
      <c r="B13" s="1" t="s">
        <v>5</v>
      </c>
      <c r="C13" s="2">
        <v>6000</v>
      </c>
      <c r="D13" s="2">
        <f>6000+3240</f>
        <v>9240</v>
      </c>
      <c r="E13" s="2">
        <f>SUM(C13-D13)</f>
        <v>-3240</v>
      </c>
      <c r="F13" s="10"/>
      <c r="G13" s="34"/>
      <c r="H13" s="32"/>
      <c r="I13" s="33"/>
      <c r="J13" s="31"/>
      <c r="M13" s="3"/>
      <c r="N13" s="3"/>
      <c r="O13" s="4"/>
    </row>
    <row r="14" spans="1:15" s="1" customFormat="1">
      <c r="A14" s="1" t="s">
        <v>9</v>
      </c>
      <c r="B14" s="1" t="s">
        <v>5</v>
      </c>
      <c r="C14" s="2">
        <v>300</v>
      </c>
      <c r="D14" s="2"/>
      <c r="E14" s="2">
        <f>SUM(C14-D14)</f>
        <v>300</v>
      </c>
      <c r="F14" s="10"/>
      <c r="G14" s="34"/>
      <c r="H14" s="32"/>
      <c r="I14" s="33"/>
      <c r="J14" s="31"/>
      <c r="M14" s="3"/>
      <c r="N14" s="3"/>
      <c r="O14" s="4"/>
    </row>
    <row r="15" spans="1:15" s="1" customFormat="1">
      <c r="A15" s="1" t="s">
        <v>7</v>
      </c>
      <c r="B15" s="1" t="s">
        <v>23</v>
      </c>
      <c r="C15" s="24">
        <v>200</v>
      </c>
      <c r="D15" s="13">
        <v>153.96</v>
      </c>
      <c r="E15" s="13">
        <f>SUM(C15-D15)</f>
        <v>46.039999999999992</v>
      </c>
      <c r="F15" s="10"/>
      <c r="G15" s="31"/>
      <c r="H15" s="32"/>
      <c r="I15" s="33"/>
      <c r="J15" s="31"/>
      <c r="M15" s="3"/>
      <c r="N15" s="3"/>
      <c r="O15" s="4"/>
    </row>
    <row r="16" spans="1:15" s="1" customFormat="1">
      <c r="B16" s="25" t="s">
        <v>8</v>
      </c>
      <c r="C16" s="2">
        <f>SUM(C12:C15)</f>
        <v>6650</v>
      </c>
      <c r="D16" s="2">
        <f t="shared" ref="D16:E16" si="0">SUM(D12:D15)</f>
        <v>9393.9599999999991</v>
      </c>
      <c r="E16" s="2">
        <f t="shared" si="0"/>
        <v>-2743.96</v>
      </c>
      <c r="F16" s="10"/>
      <c r="G16" s="34"/>
      <c r="H16" s="32"/>
      <c r="I16" s="33"/>
      <c r="J16" s="31"/>
      <c r="M16" s="3"/>
      <c r="N16" s="3"/>
      <c r="O16" s="4"/>
    </row>
    <row r="17" spans="1:15" s="1" customFormat="1">
      <c r="C17" s="2"/>
      <c r="D17" s="2"/>
      <c r="E17" s="2"/>
      <c r="F17" s="10"/>
      <c r="G17" s="34"/>
      <c r="H17" s="32"/>
      <c r="I17" s="33"/>
      <c r="J17" s="31"/>
      <c r="M17" s="3"/>
      <c r="N17" s="3"/>
      <c r="O17" s="4"/>
    </row>
    <row r="18" spans="1:15" s="1" customFormat="1">
      <c r="A18" s="10"/>
      <c r="B18" s="10"/>
      <c r="C18" s="22"/>
      <c r="D18" s="22"/>
      <c r="E18" s="22"/>
      <c r="F18" s="10"/>
      <c r="G18" s="34"/>
      <c r="H18" s="32"/>
      <c r="I18" s="33"/>
      <c r="J18" s="31"/>
      <c r="M18" s="3"/>
      <c r="N18" s="3"/>
      <c r="O18" s="4"/>
    </row>
    <row r="19" spans="1:15" s="1" customFormat="1">
      <c r="A19" s="14" t="s">
        <v>26</v>
      </c>
      <c r="B19" s="23" t="s">
        <v>10</v>
      </c>
      <c r="C19" s="2"/>
      <c r="D19" s="2"/>
      <c r="E19" s="2"/>
      <c r="F19" s="10"/>
      <c r="G19" s="34"/>
      <c r="H19" s="32"/>
      <c r="I19" s="33"/>
      <c r="J19" s="33"/>
      <c r="K19" s="3"/>
      <c r="M19" s="3"/>
      <c r="N19" s="3"/>
      <c r="O19" s="4"/>
    </row>
    <row r="20" spans="1:15" s="1" customFormat="1">
      <c r="A20" s="1" t="s">
        <v>4</v>
      </c>
      <c r="B20" s="1" t="s">
        <v>17</v>
      </c>
      <c r="C20" s="15">
        <f>+C5+C12</f>
        <v>300</v>
      </c>
      <c r="D20" s="2">
        <f>SUM(D5+D12)</f>
        <v>500</v>
      </c>
      <c r="E20" s="2">
        <f>SUM(C20-D20)</f>
        <v>-200</v>
      </c>
      <c r="F20" s="10"/>
      <c r="G20" s="34"/>
      <c r="H20" s="32"/>
      <c r="I20" s="33"/>
      <c r="J20" s="33"/>
      <c r="M20" s="3"/>
      <c r="N20" s="3"/>
      <c r="O20" s="4"/>
    </row>
    <row r="21" spans="1:15" s="1" customFormat="1">
      <c r="A21" s="1" t="s">
        <v>20</v>
      </c>
      <c r="B21" s="1" t="s">
        <v>5</v>
      </c>
      <c r="C21" s="15">
        <f>+C6+C7+C13+C14</f>
        <v>19300</v>
      </c>
      <c r="D21" s="2">
        <f>SUM(D6,D7,D13,D14)</f>
        <v>33126</v>
      </c>
      <c r="E21" s="2">
        <f>SUM(C21-D21)</f>
        <v>-13826</v>
      </c>
      <c r="F21" s="10"/>
      <c r="G21" s="34"/>
      <c r="H21" s="32"/>
      <c r="I21" s="33"/>
      <c r="J21" s="33"/>
      <c r="M21" s="3"/>
      <c r="N21" s="3"/>
      <c r="O21" s="4"/>
    </row>
    <row r="22" spans="1:15" s="1" customFormat="1">
      <c r="A22" s="1" t="s">
        <v>7</v>
      </c>
      <c r="B22" s="1" t="s">
        <v>23</v>
      </c>
      <c r="C22" s="29">
        <f>C8+C15</f>
        <v>700</v>
      </c>
      <c r="D22" s="24">
        <f>D8+D15</f>
        <v>607.52</v>
      </c>
      <c r="E22" s="24">
        <f>SUM(C22-D22)</f>
        <v>92.480000000000018</v>
      </c>
      <c r="F22" s="10"/>
      <c r="G22" s="34"/>
      <c r="H22" s="32"/>
      <c r="I22" s="33"/>
      <c r="J22" s="33"/>
      <c r="M22" s="3"/>
      <c r="N22" s="3"/>
      <c r="O22" s="4"/>
    </row>
    <row r="23" spans="1:15" s="1" customFormat="1">
      <c r="B23" s="25" t="s">
        <v>8</v>
      </c>
      <c r="C23" s="36">
        <f>SUM(C20:C22)</f>
        <v>20300</v>
      </c>
      <c r="D23" s="36">
        <f t="shared" ref="D23:E23" si="1">SUM(D20:D22)</f>
        <v>34233.519999999997</v>
      </c>
      <c r="E23" s="36">
        <f t="shared" si="1"/>
        <v>-13933.52</v>
      </c>
      <c r="F23" s="10"/>
      <c r="G23" s="35"/>
      <c r="H23" s="32"/>
      <c r="I23" s="33"/>
      <c r="J23" s="33"/>
      <c r="M23" s="3"/>
      <c r="N23" s="3"/>
      <c r="O23" s="4"/>
    </row>
    <row r="24" spans="1:15" s="1" customFormat="1">
      <c r="D24" s="2"/>
      <c r="E24" s="2"/>
      <c r="G24" s="34"/>
      <c r="H24" s="32"/>
      <c r="I24" s="33"/>
      <c r="J24" s="33"/>
      <c r="M24" s="3"/>
      <c r="N24" s="3"/>
      <c r="O24" s="4"/>
    </row>
    <row r="25" spans="1:15" s="1" customFormat="1">
      <c r="B25" s="50" t="s">
        <v>30</v>
      </c>
      <c r="C25" s="51"/>
      <c r="D25" s="39" t="s">
        <v>29</v>
      </c>
      <c r="E25" s="2"/>
      <c r="G25" s="34"/>
      <c r="H25" s="32"/>
      <c r="I25" s="33"/>
      <c r="J25" s="33"/>
      <c r="M25" s="3"/>
      <c r="N25" s="3"/>
      <c r="O25" s="4"/>
    </row>
    <row r="26" spans="1:15" s="1" customFormat="1">
      <c r="B26" s="40" t="s">
        <v>27</v>
      </c>
      <c r="C26" s="41">
        <v>455.1</v>
      </c>
      <c r="D26" s="42">
        <v>500</v>
      </c>
      <c r="E26" s="2"/>
      <c r="G26" s="34"/>
      <c r="H26" s="34"/>
      <c r="I26" s="33"/>
      <c r="J26" s="33"/>
      <c r="M26" s="3"/>
      <c r="N26" s="3"/>
      <c r="O26" s="4"/>
    </row>
    <row r="27" spans="1:15" s="1" customFormat="1">
      <c r="B27" s="40" t="s">
        <v>28</v>
      </c>
      <c r="C27" s="43">
        <v>152.09</v>
      </c>
      <c r="D27" s="44">
        <v>200</v>
      </c>
      <c r="E27" s="2"/>
      <c r="I27" s="2"/>
      <c r="J27" s="2"/>
      <c r="M27" s="3"/>
      <c r="N27" s="3"/>
      <c r="O27" s="4"/>
    </row>
    <row r="28" spans="1:15" s="1" customFormat="1">
      <c r="B28" s="45"/>
      <c r="C28" s="46">
        <f>SUM(C26:C27)</f>
        <v>607.19000000000005</v>
      </c>
      <c r="D28" s="47">
        <f>SUM(D26:D27)</f>
        <v>700</v>
      </c>
      <c r="E28" s="2"/>
      <c r="G28" s="17"/>
      <c r="I28" s="2"/>
      <c r="J28" s="18"/>
      <c r="M28" s="3"/>
      <c r="N28" s="3"/>
      <c r="O28" s="4"/>
    </row>
    <row r="29" spans="1:15" s="1" customFormat="1">
      <c r="A29" s="1" t="s">
        <v>34</v>
      </c>
      <c r="B29" s="1" t="s">
        <v>33</v>
      </c>
      <c r="C29" s="16"/>
      <c r="D29" s="2"/>
      <c r="E29" s="2"/>
      <c r="G29" s="19"/>
      <c r="H29" s="19"/>
      <c r="I29" s="7"/>
      <c r="J29" s="7"/>
      <c r="K29" s="20"/>
      <c r="L29" s="20"/>
      <c r="M29" s="20"/>
      <c r="N29" s="20"/>
      <c r="O29" s="20"/>
    </row>
    <row r="30" spans="1:15" s="1" customFormat="1">
      <c r="A30" s="1">
        <v>1300</v>
      </c>
      <c r="B30" s="1" t="s">
        <v>31</v>
      </c>
      <c r="C30" s="16"/>
      <c r="D30" s="2"/>
      <c r="E30" s="2"/>
      <c r="I30" s="2"/>
      <c r="J30" s="2"/>
      <c r="M30" s="3"/>
      <c r="N30" s="3"/>
      <c r="O30" s="4"/>
    </row>
    <row r="31" spans="1:15" s="1" customFormat="1">
      <c r="A31" s="1">
        <v>900</v>
      </c>
      <c r="B31" s="48" t="s">
        <v>32</v>
      </c>
      <c r="C31" s="16"/>
      <c r="D31" s="2"/>
      <c r="E31" s="2"/>
      <c r="I31" s="2"/>
      <c r="J31" s="2"/>
      <c r="K31" s="21"/>
      <c r="M31" s="3"/>
      <c r="N31" s="3"/>
      <c r="O31" s="3"/>
    </row>
  </sheetData>
  <mergeCells count="2">
    <mergeCell ref="G3:J3"/>
    <mergeCell ref="B25:C25"/>
  </mergeCells>
  <pageMargins left="0.7" right="0.7" top="0.75" bottom="0.75" header="0.3" footer="0.3"/>
  <pageSetup orientation="portrait" r:id="rId1"/>
  <headerFooter>
    <oddFooter>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Bradley Foundation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Yvonne Engel</dc:creator>
  <cp:lastModifiedBy>Yvonne Engel</cp:lastModifiedBy>
  <cp:lastPrinted>2012-10-03T16:00:43Z</cp:lastPrinted>
  <dcterms:created xsi:type="dcterms:W3CDTF">2007-09-24T15:25:38Z</dcterms:created>
  <dcterms:modified xsi:type="dcterms:W3CDTF">2012-10-03T16:00:47Z</dcterms:modified>
</cp:coreProperties>
</file>