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18" i="1"/>
  <c r="F6"/>
  <c r="J23" l="1"/>
  <c r="H23"/>
  <c r="J8"/>
  <c r="H8"/>
  <c r="D6" l="1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L24" s="1"/>
  <c r="N22"/>
  <c r="N24" s="1"/>
  <c r="P22"/>
  <c r="P24" s="1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<sst xmlns="http://schemas.openxmlformats.org/spreadsheetml/2006/main" count="85" uniqueCount="61">
  <si>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</si>
  <si>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</si>
  <si>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</si>
  <si>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</si>
  <si>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</si>
  <si>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</si>
  <si>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</si>
  <si>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</si>
  <si>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</si>
  <si>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</si>
  <si>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</si>
  <si>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</si>
  <si>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</si>
  <si>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</si>
  <si>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</si>
  <si>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</si>
  <si>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</si>
  <si>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</si>
  <si>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</si>
  <si>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</si>
  <si>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</si>
  <si>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</si>
  <si>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</si>
  <si>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</si>
  <si>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</si>
  <si>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</si>
  <si>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</si>
  <si>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</si>
  <si>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</si>
  <si>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</si>
  <si>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</si>
  <si>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</si>
  <si>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</si>
  <si>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</si>
  <si>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</si>
  <si>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</si>
  <si>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</si>
  <si>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</si>
  <si>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</si>
  <si>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</si>
  <si>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</si>
  <si>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</si>
  <si>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</si>
  <si>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</si>
  <si>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</si>
  <si>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</si>
  <si>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</si>
  <si>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</si>
  <si>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</si>
  <si>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</si>
  <si>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</si>
  <si>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</si>
  <si>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</si>
  <si>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</si>
  <si>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>*</t>
  </si>
  <si>
    <t>*Charter $5,000,000 PRI not included</t>
  </si>
  <si>
    <t>*ACRI $1,550,000 not included; awarded separate from budget</t>
  </si>
  <si>
    <t>*Donor Intent $1,975,250 included</t>
  </si>
  <si>
    <t>**</t>
  </si>
  <si>
    <t>**Donor Intent included; ACRI not included</t>
  </si>
  <si>
    <t xml:space="preserve">     Actual Year to Date rate of return (12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</si>
</sst>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9" fontId="16" fillId="2" borderId="0" xfId="0" applyNumberFormat="1" applyFont="1"/>
    <xf numFmtId="0" fontId="16" fillId="2" borderId="0" xfId="0" applyNumberFormat="1" applyFont="1" applyAlignment="1">
      <alignment horizontal="center"/>
    </xf>
    <xf numFmtId="5" fontId="16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D28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39447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37844749</v>
      </c>
      <c r="E6" s="73" t="s">
        <v>54</v>
      </c>
      <c r="F6" s="20">
        <f>39394749-1550000</f>
        <v>37844749</v>
      </c>
      <c r="G6" s="74" t="s">
        <v>54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12000000</v>
      </c>
      <c r="E8" s="5"/>
      <c r="F8" s="20">
        <v>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49844749</v>
      </c>
      <c r="E9" s="5"/>
      <c r="F9" s="25">
        <f>SUM(F6:F8)</f>
        <v>37844749</v>
      </c>
      <c r="G9" s="23" t="s">
        <v>54</v>
      </c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 t="s">
        <v>54</v>
      </c>
      <c r="H11" s="71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72" t="s">
        <v>55</v>
      </c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1.0512430277777778</v>
      </c>
      <c r="G13" s="23"/>
      <c r="H13" s="72" t="s">
        <v>57</v>
      </c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38099196</v>
      </c>
      <c r="E18" s="45" t="s">
        <v>58</v>
      </c>
      <c r="F18" s="20">
        <f>39649196-1550000</f>
        <v>38099196</v>
      </c>
      <c r="G18" s="45" t="s">
        <v>58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8195553</v>
      </c>
      <c r="E20" s="19"/>
      <c r="F20" s="20">
        <v>0</v>
      </c>
      <c r="G20" s="19"/>
      <c r="H20" s="20">
        <v>8150553</v>
      </c>
      <c r="I20" s="19"/>
      <c r="J20" s="20">
        <v>45000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8195553</v>
      </c>
      <c r="E22" s="19"/>
      <c r="F22" s="33">
        <f>SUM(F20:F21)</f>
        <v>0</v>
      </c>
      <c r="G22" s="5"/>
      <c r="H22" s="33">
        <f>SUM(H20:H21)</f>
        <v>8150553</v>
      </c>
      <c r="I22" s="24"/>
      <c r="J22" s="33">
        <f>SUM(J20:J21)</f>
        <v>45000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12000000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3000000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58294749</v>
      </c>
      <c r="E24" s="5" t="s">
        <v>58</v>
      </c>
      <c r="F24" s="25">
        <f>SUM(F18+F22+F23)</f>
        <v>41099196</v>
      </c>
      <c r="G24" s="23" t="s">
        <v>58</v>
      </c>
      <c r="H24" s="25">
        <f>SUM(H22+H23)</f>
        <v>13900553</v>
      </c>
      <c r="I24" s="23"/>
      <c r="J24" s="25">
        <f>SUM(J22+J23)</f>
        <v>5545000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3000000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72" t="s">
        <v>59</v>
      </c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1.1416443333333333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8195553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0.26333350395036259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0.64890871131029926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60</v>
      </c>
      <c r="B42" s="5"/>
      <c r="C42" s="5"/>
      <c r="D42" s="5"/>
      <c r="E42" s="19"/>
      <c r="F42" s="59">
        <v>0.13100000000000001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2008-01-21T16:17:44Z</cp:lastPrinted>
  <dcterms:created xsi:type="dcterms:W3CDTF">2007-07-05T17:08:59Z</dcterms:created>
  <dcterms:modified xsi:type="dcterms:W3CDTF">2008-01-21T16:17:46Z</dcterms:modified>
</cp:coreProperties>
</file>