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H21" i="1"/>
  <c r="F20"/>
  <c r="H20"/>
  <c r="J23" l="1"/>
  <c r="H23"/>
  <c r="F23"/>
  <c r="F8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<sst xmlns="http://schemas.openxmlformats.org/spreadsheetml/2006/main" count="73" uniqueCount="55">
  <si>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</si>
  <si>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</si>
  <si>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</si>
  <si>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</si>
  <si>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</si>
  <si>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</si>
  <si>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</si>
  <si>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</si>
  <si>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</si>
  <si>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</si>
  <si>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</si>
  <si>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</si>
  <si>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</si>
  <si>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</si>
  <si>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</si>
  <si>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</si>
  <si>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</si>
  <si>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</si>
  <si>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</si>
  <si>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</si>
  <si>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</si>
  <si>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</si>
  <si>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</si>
  <si>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</si>
  <si>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</si>
  <si>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</si>
  <si>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</si>
  <si>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</si>
  <si>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</si>
  <si>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</si>
  <si>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</si>
  <si>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</si>
  <si>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</si>
  <si>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</si>
  <si>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</si>
  <si>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</si>
  <si>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</si>
  <si>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</si>
  <si>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</si>
  <si>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</si>
  <si>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</si>
  <si>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</si>
  <si>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</si>
  <si>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</si>
  <si>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</si>
  <si>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</si>
  <si>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</si>
  <si>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</si>
  <si>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</si>
  <si>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</si>
  <si>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</si>
  <si>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</si>
  <si>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</si>
  <si>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>Comes from budget worksheet (&amp;/or Gifts searchin Payments tab)</t>
  </si>
  <si>
    <t xml:space="preserve">     Actual Year to Date rate of return (9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</si>
</sst>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zoomScale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39721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26231562</v>
      </c>
      <c r="E6" s="19"/>
      <c r="F6" s="20">
        <v>26231562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4846000</v>
      </c>
      <c r="E7" s="5"/>
      <c r="F7" s="20">
        <v>4846000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52</v>
      </c>
      <c r="B8" s="5"/>
      <c r="C8" s="5"/>
      <c r="D8" s="18">
        <f>SUM(F8:P8)</f>
        <v>8500000</v>
      </c>
      <c r="E8" s="5"/>
      <c r="F8" s="20">
        <f>3000000</f>
        <v>3000000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39577562</v>
      </c>
      <c r="E9" s="5"/>
      <c r="F9" s="25">
        <f>SUM(F6:F8)</f>
        <v>34077562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0.85193905000000003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29128715</v>
      </c>
      <c r="E18" s="5"/>
      <c r="F18" s="20">
        <v>29128715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6298400</v>
      </c>
      <c r="E20" s="19"/>
      <c r="F20" s="20">
        <f>6126400-3000000</f>
        <v>3126400</v>
      </c>
      <c r="G20" s="19"/>
      <c r="H20" s="20">
        <f>9172000-3000000-1000000-2000000</f>
        <v>3172000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4846000</v>
      </c>
      <c r="E21" s="20"/>
      <c r="F21" s="20">
        <v>500000</v>
      </c>
      <c r="G21" s="19"/>
      <c r="H21" s="20">
        <f>4846000-500000</f>
        <v>4346000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11144400</v>
      </c>
      <c r="E22" s="19"/>
      <c r="F22" s="33">
        <f>SUM(F20:F21)</f>
        <v>3626400</v>
      </c>
      <c r="G22" s="5"/>
      <c r="H22" s="33">
        <f>SUM(H20:H21)</f>
        <v>7518000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8500000</v>
      </c>
      <c r="E23" s="5"/>
      <c r="F23" s="20">
        <f>3000000</f>
        <v>3000000</v>
      </c>
      <c r="G23" s="5"/>
      <c r="H23" s="20">
        <f>3000000+1000000+750000</f>
        <v>4750000</v>
      </c>
      <c r="I23" s="5"/>
      <c r="J23" s="20">
        <f>750000</f>
        <v>750000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48773115</v>
      </c>
      <c r="E24" s="5"/>
      <c r="F24" s="25">
        <f>SUM(F18+F22+F23)</f>
        <v>35755115</v>
      </c>
      <c r="G24" s="23"/>
      <c r="H24" s="25">
        <f>SUM(H22+H23)</f>
        <v>12268000</v>
      </c>
      <c r="I24" s="23"/>
      <c r="J24" s="25">
        <f>SUM(J22+J23)</f>
        <v>750000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0.89387787500000004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6298400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D31/33731667</f>
        <v>0.18672068593585961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(+D31+D23)/33731667</f>
        <v>0.43870941806700509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-0.217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2008-09-18T17:10:43Z</cp:lastPrinted>
  <dcterms:created xsi:type="dcterms:W3CDTF">2007-07-05T17:08:59Z</dcterms:created>
  <dcterms:modified xsi:type="dcterms:W3CDTF">2008-10-17T16:42:15Z</dcterms:modified>
</cp:coreProperties>
</file>