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33" i="1"/>
  <c r="E33"/>
  <c r="G24"/>
  <c r="G33" s="1"/>
  <c r="F24"/>
  <c r="E24"/>
  <c r="C24"/>
  <c r="C33" s="1"/>
  <c r="F50" l="1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<sst xmlns="http://schemas.openxmlformats.org/spreadsheetml/2006/main" count="52" uniqueCount="52">
  <si>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</si>
  <si>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</si>
  <si>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</si>
  <si>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</si>
  <si>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</si>
  <si>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</si>
  <si>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</si>
  <si>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</si>
  <si>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</si>
  <si>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</si>
  <si>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</si>
  <si>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</si>
  <si>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</si>
  <si>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</si>
  <si>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</si>
  <si>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</si>
  <si>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</si>
  <si>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</si>
  <si>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</si>
  <si>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</si>
  <si>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</si>
  <si>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</si>
  <si>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</si>
  <si>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</si>
  <si>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</si>
  <si>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</si>
  <si>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</si>
  <si>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</si>
  <si>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</si>
  <si>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 xml:space="preserve">Reissued/Voided Checks </t>
  </si>
  <si>
    <t>Grant Commitments at 01/01/08</t>
  </si>
  <si>
    <t>Grant Commitment Activity: 2008</t>
  </si>
  <si>
    <t>ACTIVATED</t>
  </si>
  <si>
    <t>07-'08 Bradley Fellow Award/Amended down</t>
  </si>
  <si>
    <t>Payments by stock/wire</t>
  </si>
  <si>
    <t>PRI's</t>
  </si>
  <si>
    <t>PRIs not treated as grants</t>
  </si>
  <si>
    <t>Charter Growth Fund ('07)</t>
  </si>
  <si>
    <t>Pettit National Ice Center ('08)</t>
  </si>
  <si>
    <t>Gifts  (02/29/08, run on 2/29/08)</t>
  </si>
  <si>
    <t>Grant Commit. in Gifts at 02/29/08:</t>
  </si>
  <si>
    <t>Per books as of 02/29/08:</t>
  </si>
  <si>
    <t>Per books as of 01/31/08</t>
  </si>
  <si>
    <t>Total February Transactions</t>
  </si>
  <si>
    <t>YTD 02/29/08</t>
  </si>
  <si>
    <t xml:space="preserve">Cancellations </t>
  </si>
  <si>
    <t xml:space="preserve">Refunds/Amendments </t>
  </si>
  <si>
    <t xml:space="preserve">Adjustments </t>
  </si>
  <si>
    <t xml:space="preserve">Grant Commitments </t>
  </si>
  <si>
    <t>February Totals</t>
  </si>
  <si>
    <t>YTD 2008 -- as of February 29, 2008</t>
  </si>
  <si>
    <t>Amended after '07 audit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</si>
</sst>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6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4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" xfId="0" applyNumberFormat="1" applyFont="1" applyFill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zoomScale="87" zoomScaleNormal="87" workbookViewId="0">
      <selection activeCell="A4" sqref="A4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1" t="s">
        <v>0</v>
      </c>
      <c r="B1" s="102"/>
      <c r="C1" s="102"/>
      <c r="D1" s="102"/>
      <c r="E1" s="102"/>
      <c r="F1" s="102"/>
      <c r="G1" s="102"/>
      <c r="H1" s="103"/>
      <c r="I1" s="2"/>
      <c r="J1" s="2"/>
      <c r="K1" s="2"/>
      <c r="L1" s="2"/>
      <c r="M1" s="2"/>
      <c r="N1" s="2"/>
    </row>
    <row r="2" spans="1:14" ht="14.4" thickTop="1" thickBot="1">
      <c r="A2" s="52" t="s">
        <v>50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 t="s">
        <v>51</v>
      </c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39507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39</v>
      </c>
      <c r="B6" s="4"/>
      <c r="C6" s="24">
        <v>22170553</v>
      </c>
      <c r="D6" s="24"/>
      <c r="E6" s="70">
        <v>10938250</v>
      </c>
      <c r="F6" s="76">
        <v>4930563</v>
      </c>
      <c r="G6" s="24">
        <v>28178240</v>
      </c>
      <c r="H6" s="14"/>
      <c r="I6" s="15">
        <f>C6+E6-F6</f>
        <v>28178240</v>
      </c>
      <c r="J6" s="2" t="s">
        <v>10</v>
      </c>
      <c r="K6" s="16"/>
      <c r="L6" s="2"/>
      <c r="M6" s="17"/>
      <c r="N6" s="17"/>
    </row>
    <row r="7" spans="1:14" ht="13.2">
      <c r="A7" s="82" t="s">
        <v>36</v>
      </c>
      <c r="B7" s="4"/>
      <c r="C7" s="97"/>
      <c r="D7" s="97"/>
      <c r="E7" s="98"/>
      <c r="F7" s="99"/>
      <c r="G7" s="100"/>
      <c r="H7" s="14"/>
      <c r="I7" s="15"/>
      <c r="J7" s="2"/>
      <c r="K7" s="16"/>
      <c r="L7" s="2"/>
      <c r="M7" s="17"/>
      <c r="N7" s="17"/>
    </row>
    <row r="8" spans="1:14" ht="13.2">
      <c r="A8" s="81" t="s">
        <v>37</v>
      </c>
      <c r="B8" s="4"/>
      <c r="C8" s="24">
        <v>-5000000</v>
      </c>
      <c r="D8" s="24"/>
      <c r="E8" s="70"/>
      <c r="F8" s="79"/>
      <c r="G8" s="80">
        <v>-5000000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38</v>
      </c>
      <c r="B9" s="93"/>
      <c r="C9" s="94"/>
      <c r="D9" s="94"/>
      <c r="E9" s="96">
        <v>-2000000</v>
      </c>
      <c r="F9" s="94"/>
      <c r="G9" s="96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30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31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32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/>
      <c r="B21" s="4"/>
      <c r="C21" s="13"/>
      <c r="D21" s="13"/>
      <c r="E21" s="13"/>
      <c r="F21" s="13"/>
      <c r="G21" s="13"/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40</v>
      </c>
      <c r="B24" s="2"/>
      <c r="C24" s="50">
        <f>SUM(C11:C23)</f>
        <v>-8000000</v>
      </c>
      <c r="D24" s="51"/>
      <c r="E24" s="50">
        <f>SUM(E11:E23)</f>
        <v>0</v>
      </c>
      <c r="F24" s="50">
        <f>SUM(F11:F23)</f>
        <v>0</v>
      </c>
      <c r="G24" s="50">
        <f>SUM(G11:G23)</f>
        <v>-8000000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33</v>
      </c>
      <c r="B27" s="4"/>
      <c r="C27" s="95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/>
      <c r="B28" s="4"/>
      <c r="C28" s="20"/>
      <c r="D28" s="20"/>
      <c r="E28" s="20"/>
      <c r="F28" s="20"/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41</v>
      </c>
      <c r="B33" s="46"/>
      <c r="C33" s="48">
        <f>C6+C8+C9+SUM(C24:C32)</f>
        <v>9195553</v>
      </c>
      <c r="D33" s="47"/>
      <c r="E33" s="48">
        <f>E6+E8+E9+SUM(E24:E32)</f>
        <v>8913250</v>
      </c>
      <c r="F33" s="48">
        <f>F6+F8+F9+SUM(F24:F32)</f>
        <v>4930563</v>
      </c>
      <c r="G33" s="48">
        <f>G6+G8+G9+SUM(G24:G32)</f>
        <v>13178240</v>
      </c>
      <c r="H33" s="43"/>
      <c r="I33" s="25">
        <f>C33+E33-F33</f>
        <v>13178240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42</v>
      </c>
      <c r="B36" s="2"/>
      <c r="C36" s="10">
        <v>9195553</v>
      </c>
      <c r="D36" s="13"/>
      <c r="E36" s="13">
        <v>7000</v>
      </c>
      <c r="F36" s="13">
        <v>3808063</v>
      </c>
      <c r="G36" s="13">
        <v>5394490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43</v>
      </c>
      <c r="B37" s="2"/>
      <c r="C37" s="28"/>
      <c r="D37" s="13"/>
      <c r="E37" s="28">
        <f>E50</f>
        <v>8906250</v>
      </c>
      <c r="F37" s="28">
        <f>F50</f>
        <v>1122500</v>
      </c>
      <c r="G37" s="28">
        <f>E37-F37</f>
        <v>7783750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44</v>
      </c>
      <c r="B38" s="4"/>
      <c r="C38" s="20"/>
      <c r="D38" s="20"/>
      <c r="E38" s="24">
        <f>SUM(E36:E37)</f>
        <v>8913250</v>
      </c>
      <c r="F38" s="24">
        <f>SUM(F36:F37)</f>
        <v>4930563</v>
      </c>
      <c r="G38" s="24">
        <f>SUM(G36:G37)</f>
        <v>13178240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8906250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v>1122500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34</v>
      </c>
      <c r="B43" s="4"/>
      <c r="C43" s="20"/>
      <c r="D43" s="20"/>
      <c r="E43" s="20"/>
      <c r="F43" s="20"/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46</v>
      </c>
      <c r="B44" s="4"/>
      <c r="C44" s="20"/>
      <c r="D44" s="20"/>
      <c r="E44" s="20"/>
      <c r="F44" s="20"/>
      <c r="G44" s="20"/>
      <c r="H44" s="2"/>
      <c r="I44" s="2"/>
      <c r="J44" s="2"/>
      <c r="K44" s="2"/>
      <c r="L44" s="2"/>
      <c r="M44" s="2"/>
      <c r="N44" s="2"/>
    </row>
    <row r="45" spans="1:14" ht="13.2">
      <c r="A45" s="5" t="s">
        <v>45</v>
      </c>
      <c r="B45" s="4"/>
      <c r="C45" s="13"/>
      <c r="D45" s="4"/>
      <c r="E45" s="20"/>
      <c r="F45" s="20"/>
      <c r="G45" s="20"/>
      <c r="H45" s="2"/>
      <c r="I45" s="2"/>
      <c r="J45" s="2"/>
      <c r="K45" s="2"/>
      <c r="L45" s="2"/>
      <c r="M45" s="2"/>
      <c r="N45" s="2"/>
    </row>
    <row r="46" spans="1:14" ht="13.2">
      <c r="A46" s="75" t="s">
        <v>47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2"/>
      <c r="L46" s="2"/>
      <c r="M46" s="2"/>
      <c r="N46" s="2"/>
    </row>
    <row r="47" spans="1:14" ht="13.2">
      <c r="A47" s="5" t="s">
        <v>35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48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29</v>
      </c>
      <c r="B49" s="4"/>
      <c r="C49" s="13"/>
      <c r="D49" s="13"/>
      <c r="E49" s="41"/>
      <c r="F49" s="41"/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49</v>
      </c>
      <c r="B50" s="4"/>
      <c r="C50" s="13"/>
      <c r="D50" s="4"/>
      <c r="E50" s="51">
        <f>SUM(E40:E49)</f>
        <v>8906250</v>
      </c>
      <c r="F50" s="51">
        <f>SUM(F40:F49)</f>
        <v>1122500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2008-04-16T19:03:46Z</cp:lastPrinted>
  <dcterms:created xsi:type="dcterms:W3CDTF">2007-07-05T16:21:30Z</dcterms:created>
  <dcterms:modified xsi:type="dcterms:W3CDTF">2008-04-16T19:04:54Z</dcterms:modified>
</cp:coreProperties>
</file>