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20" i="1"/>
  <c r="F23"/>
  <c r="F8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F33" l="1"/>
  <c r="F32"/>
  <c r="D22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<sst xmlns="http://schemas.openxmlformats.org/spreadsheetml/2006/main" count="73" uniqueCount="55">
  <si>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</si>
  <si>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</si>
  <si>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</si>
  <si>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</si>
  <si>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</si>
  <si>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</si>
  <si>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</si>
  <si>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</si>
  <si>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</si>
  <si>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</si>
  <si>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</si>
  <si>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</si>
  <si>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</si>
  <si>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</si>
  <si>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</si>
  <si>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</si>
  <si>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</si>
  <si>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</si>
  <si>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</si>
  <si>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</si>
  <si>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</si>
  <si>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</si>
  <si>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</si>
  <si>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</si>
  <si>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</si>
  <si>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</si>
  <si>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</si>
  <si>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</si>
  <si>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</si>
  <si>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</si>
  <si>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</si>
  <si>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</si>
  <si>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</si>
  <si>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</si>
  <si>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</si>
  <si>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</si>
  <si>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</si>
  <si>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</si>
  <si>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</si>
  <si>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</si>
  <si>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</si>
  <si>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</si>
  <si>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</si>
  <si>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</si>
  <si>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</si>
  <si>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</si>
  <si>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</si>
  <si>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</si>
  <si>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</si>
  <si>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</si>
  <si>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</si>
  <si>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</si>
  <si>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</si>
  <si>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</si>
  <si>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 xml:space="preserve">     Actual Year to Date rate of return (2 months)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</si>
</sst>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4" zoomScale="87" zoomScaleNormal="87" workbookViewId="0">
      <selection activeCell="F43" sqref="F43"/>
    </sheetView>
  </sheetViews>
  <sheetFormatPr defaultColWidth="8.81640625" defaultRowHeight="15"/>
  <cols>
    <col min="1" max="2" width="10.81640625" style="2" customWidth="1"/>
    <col min="3" max="3" width="19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179687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08984375" style="2" customWidth="1"/>
    <col min="15" max="15" width="3.81640625" style="2" customWidth="1"/>
    <col min="16" max="16" width="10.9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39872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2009</v>
      </c>
      <c r="G4" s="15"/>
      <c r="H4" s="14">
        <v>2010</v>
      </c>
      <c r="I4" s="15"/>
      <c r="J4" s="14">
        <v>2011</v>
      </c>
      <c r="K4" s="12"/>
      <c r="L4" s="14">
        <v>2012</v>
      </c>
      <c r="M4" s="12"/>
      <c r="N4" s="14">
        <v>2013</v>
      </c>
      <c r="O4" s="12"/>
      <c r="P4" s="14">
        <v>2014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11119990</v>
      </c>
      <c r="E6" s="19"/>
      <c r="F6" s="20">
        <v>11119990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0</v>
      </c>
      <c r="E7" s="5"/>
      <c r="F7" s="20">
        <v>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51</v>
      </c>
      <c r="B8" s="5"/>
      <c r="C8" s="5"/>
      <c r="D8" s="18">
        <f>SUM(F8:P8)</f>
        <v>4500000</v>
      </c>
      <c r="E8" s="5"/>
      <c r="F8" s="20">
        <f>3000000+1500000</f>
        <v>4500000</v>
      </c>
      <c r="G8" s="5"/>
      <c r="H8" s="20">
        <v>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53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15619990</v>
      </c>
      <c r="E9" s="5"/>
      <c r="F9" s="25">
        <f>SUM(F6:F8)</f>
        <v>15619990</v>
      </c>
      <c r="G9" s="23"/>
      <c r="H9" s="26">
        <f>SUM(H6:H8)</f>
        <v>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41200000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0.37912597087378641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2009</v>
      </c>
      <c r="G16" s="15"/>
      <c r="H16" s="14">
        <v>2010</v>
      </c>
      <c r="I16" s="15"/>
      <c r="J16" s="14">
        <v>2011</v>
      </c>
      <c r="K16" s="12"/>
      <c r="L16" s="14">
        <v>2012</v>
      </c>
      <c r="M16" s="12"/>
      <c r="N16" s="14">
        <v>2013</v>
      </c>
      <c r="O16" s="12"/>
      <c r="P16" s="14">
        <v>2014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8509750</v>
      </c>
      <c r="E18" s="5"/>
      <c r="F18" s="20">
        <v>8509750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15411240</v>
      </c>
      <c r="E20" s="19"/>
      <c r="F20" s="20">
        <f>20011240-3000000-2000000</f>
        <v>15011240</v>
      </c>
      <c r="G20" s="19"/>
      <c r="H20" s="20">
        <v>400000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0</v>
      </c>
      <c r="E21" s="20"/>
      <c r="F21" s="20">
        <v>0</v>
      </c>
      <c r="G21" s="19"/>
      <c r="H21" s="20">
        <v>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52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22</v>
      </c>
      <c r="B22" s="5"/>
      <c r="C22" s="5"/>
      <c r="D22" s="33">
        <f>SUM(D20:D21)</f>
        <v>15411240</v>
      </c>
      <c r="E22" s="19"/>
      <c r="F22" s="33">
        <f>SUM(F20:F21)</f>
        <v>15011240</v>
      </c>
      <c r="G22" s="5"/>
      <c r="H22" s="33">
        <f>SUM(H20:H21)</f>
        <v>400000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23</v>
      </c>
      <c r="B23" s="5"/>
      <c r="C23" s="5"/>
      <c r="D23" s="34">
        <f>D8</f>
        <v>4500000</v>
      </c>
      <c r="E23" s="5"/>
      <c r="F23" s="20">
        <f>3000000+750000</f>
        <v>3750000</v>
      </c>
      <c r="G23" s="5"/>
      <c r="H23" s="20">
        <v>750000</v>
      </c>
      <c r="I23" s="5"/>
      <c r="J23" s="20">
        <v>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24</v>
      </c>
      <c r="B24" s="5"/>
      <c r="C24" s="5"/>
      <c r="D24" s="25">
        <f>SUM(D18+D22+D23)</f>
        <v>28420990</v>
      </c>
      <c r="E24" s="5"/>
      <c r="F24" s="25">
        <f>SUM(F18+F22+F23)</f>
        <v>27270990</v>
      </c>
      <c r="G24" s="23"/>
      <c r="H24" s="25">
        <f>SUM(H22+H23)</f>
        <v>1150000</v>
      </c>
      <c r="I24" s="23"/>
      <c r="J24" s="25">
        <f>SUM(J22+J23)</f>
        <v>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25</v>
      </c>
      <c r="B26" s="5"/>
      <c r="C26" s="5"/>
      <c r="D26" s="5"/>
      <c r="E26" s="5"/>
      <c r="F26" s="28">
        <v>41200000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0.66191723300970873</v>
      </c>
      <c r="G28" s="23"/>
      <c r="H28" s="40" t="s">
        <v>26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27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28</v>
      </c>
      <c r="B30" s="5"/>
      <c r="C30" s="5"/>
      <c r="D30" s="5"/>
      <c r="E30" s="19"/>
      <c r="F30" s="5"/>
      <c r="G30" s="35"/>
      <c r="H30" s="46" t="s">
        <v>29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30</v>
      </c>
      <c r="B31" s="5"/>
      <c r="C31" s="5"/>
      <c r="D31" s="47">
        <f>D20</f>
        <v>15411240</v>
      </c>
      <c r="E31" s="19"/>
      <c r="F31" s="5"/>
      <c r="G31" s="35"/>
      <c r="H31" s="46" t="s">
        <v>31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32</v>
      </c>
      <c r="B32" s="5"/>
      <c r="C32" s="48"/>
      <c r="D32" s="49"/>
      <c r="E32" s="23"/>
      <c r="F32" s="50">
        <f>D31/36609023</f>
        <v>0.42096834979726172</v>
      </c>
      <c r="G32" s="50" t="s">
        <v>33</v>
      </c>
      <c r="H32" s="43" t="s">
        <v>34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35</v>
      </c>
      <c r="B33" s="23"/>
      <c r="C33" s="23"/>
      <c r="D33" s="23"/>
      <c r="E33" s="23"/>
      <c r="F33" s="50">
        <f>(+D31+D23)/36609023</f>
        <v>0.54388886586784901</v>
      </c>
      <c r="G33" s="50" t="s">
        <v>33</v>
      </c>
      <c r="H33" s="46" t="s">
        <v>36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37</v>
      </c>
      <c r="B34" s="5"/>
      <c r="C34" s="5"/>
      <c r="D34" s="5"/>
      <c r="E34" s="5"/>
      <c r="F34" s="50">
        <v>0.5</v>
      </c>
      <c r="G34" s="50" t="s">
        <v>33</v>
      </c>
      <c r="H34" s="43" t="s">
        <v>38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39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40</v>
      </c>
      <c r="F36" s="51"/>
      <c r="H36" s="46" t="s">
        <v>41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42</v>
      </c>
      <c r="B37" s="23"/>
      <c r="C37" s="23"/>
      <c r="D37" s="23"/>
      <c r="E37" s="23"/>
      <c r="F37" s="52"/>
      <c r="G37" s="23"/>
      <c r="H37" s="46" t="s">
        <v>43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44</v>
      </c>
      <c r="B38" s="5"/>
      <c r="C38" s="5"/>
      <c r="D38" s="5"/>
      <c r="E38" s="45"/>
      <c r="F38" s="54">
        <v>7.3400000000000007E-2</v>
      </c>
      <c r="G38" s="23"/>
      <c r="H38" s="46" t="s">
        <v>45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46</v>
      </c>
      <c r="B39" s="5"/>
      <c r="C39" s="5"/>
      <c r="D39" s="5"/>
      <c r="E39" s="45"/>
      <c r="F39" s="54">
        <v>2.1600000000000001E-2</v>
      </c>
      <c r="G39" s="23"/>
      <c r="H39" s="46" t="s">
        <v>47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48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49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50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-0.111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2009-03-18T12:27:47Z</cp:lastPrinted>
  <dcterms:created xsi:type="dcterms:W3CDTF">2007-07-05T17:08:59Z</dcterms:created>
  <dcterms:modified xsi:type="dcterms:W3CDTF">2009-03-18T12:27:50Z</dcterms:modified>
</cp:coreProperties>
</file>