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0" i="1"/>
  <c r="F21" l="1"/>
  <c r="F23"/>
  <c r="F8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40"/>
  <c r="F32" l="1"/>
  <c r="D22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<sst xmlns="http://schemas.openxmlformats.org/spreadsheetml/2006/main" count="74" uniqueCount="56">
  <si>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</si>
  <si>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</si>
  <si>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</si>
  <si>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</si>
  <si>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</si>
  <si>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</si>
  <si>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</si>
  <si>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</si>
  <si>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</si>
  <si>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</si>
  <si>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</si>
  <si>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</si>
  <si>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</si>
  <si>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</si>
  <si>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</si>
  <si>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</si>
  <si>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</si>
  <si>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</si>
  <si>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</si>
  <si>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</si>
  <si>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</si>
  <si>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</si>
  <si>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</si>
  <si>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</si>
  <si>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</si>
  <si>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</si>
  <si>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</si>
  <si>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</si>
  <si>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</si>
  <si>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</si>
  <si>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</si>
  <si>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</si>
  <si>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</si>
  <si>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</si>
  <si>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</si>
  <si>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</si>
  <si>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</si>
  <si>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</si>
  <si>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</si>
  <si>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</si>
  <si>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</si>
  <si>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</si>
  <si>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</si>
  <si>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</si>
  <si>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</si>
  <si>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</si>
  <si>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</si>
  <si>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</si>
  <si>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</si>
  <si>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</si>
  <si>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</si>
  <si>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</si>
  <si>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</si>
  <si>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</si>
  <si>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Charter &amp; PNIC</t>
  </si>
  <si>
    <t xml:space="preserve">     Actual Year to Date rate of return (6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</si>
</sst>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31" zoomScale="87" zoomScaleNormal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39994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2009</v>
      </c>
      <c r="G4" s="15"/>
      <c r="H4" s="14">
        <v>2010</v>
      </c>
      <c r="I4" s="15"/>
      <c r="J4" s="14">
        <v>2011</v>
      </c>
      <c r="K4" s="12"/>
      <c r="L4" s="14">
        <v>2012</v>
      </c>
      <c r="M4" s="12"/>
      <c r="N4" s="14">
        <v>2013</v>
      </c>
      <c r="O4" s="12"/>
      <c r="P4" s="14">
        <v>2014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19330740</v>
      </c>
      <c r="E6" s="19"/>
      <c r="F6" s="20">
        <v>19330740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1065000</v>
      </c>
      <c r="E7" s="5"/>
      <c r="F7" s="20">
        <v>1065000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3000000</v>
      </c>
      <c r="E8" s="5"/>
      <c r="F8" s="20">
        <f>3000000</f>
        <v>3000000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23395740</v>
      </c>
      <c r="E9" s="5"/>
      <c r="F9" s="25">
        <f>SUM(F6:F8)</f>
        <v>23395740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41200000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0.56785776699029122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2009</v>
      </c>
      <c r="G16" s="15"/>
      <c r="H16" s="14">
        <v>2010</v>
      </c>
      <c r="I16" s="15"/>
      <c r="J16" s="14">
        <v>2011</v>
      </c>
      <c r="K16" s="12"/>
      <c r="L16" s="14">
        <v>2012</v>
      </c>
      <c r="M16" s="12"/>
      <c r="N16" s="14">
        <v>2013</v>
      </c>
      <c r="O16" s="12"/>
      <c r="P16" s="14">
        <v>2014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18106240</v>
      </c>
      <c r="E18" s="5"/>
      <c r="F18" s="20">
        <v>18106240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14025500</v>
      </c>
      <c r="E20" s="19"/>
      <c r="F20" s="20">
        <f>17255500-3000000-2000000</f>
        <v>12255500</v>
      </c>
      <c r="G20" s="19"/>
      <c r="H20" s="20">
        <v>1770000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1065000</v>
      </c>
      <c r="E21" s="20"/>
      <c r="F21" s="20">
        <f>1065000-150000</f>
        <v>915000</v>
      </c>
      <c r="G21" s="19"/>
      <c r="H21" s="20">
        <v>150000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15090500</v>
      </c>
      <c r="E22" s="19"/>
      <c r="F22" s="33">
        <f>SUM(F20:F21)</f>
        <v>13170500</v>
      </c>
      <c r="G22" s="5"/>
      <c r="H22" s="33">
        <f>SUM(H20:H21)</f>
        <v>1920000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3000000</v>
      </c>
      <c r="E23" s="5"/>
      <c r="F23" s="20">
        <f>3000000</f>
        <v>3000000</v>
      </c>
      <c r="G23" s="5"/>
      <c r="H23" s="20">
        <v>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36196740</v>
      </c>
      <c r="E24" s="5"/>
      <c r="F24" s="25">
        <f>SUM(F18+F22+F23)</f>
        <v>34276740</v>
      </c>
      <c r="G24" s="23"/>
      <c r="H24" s="25">
        <f>SUM(H22+H23)</f>
        <v>1920000</v>
      </c>
      <c r="I24" s="23"/>
      <c r="J24" s="25">
        <f>SUM(J22+J23)</f>
        <v>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41200000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0.83195970873786407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14025500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D31/36609023</f>
        <v>0.3831159329217827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(+D31+D23)/36609023</f>
        <v>0.46506294363550754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55</v>
      </c>
      <c r="B42" s="5"/>
      <c r="C42" s="5"/>
      <c r="D42" s="5"/>
      <c r="E42" s="19"/>
      <c r="F42" s="59">
        <v>9.0300000000000005E-2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2009-07-22T13:35:10Z</cp:lastPrinted>
  <dcterms:created xsi:type="dcterms:W3CDTF">2007-07-05T17:08:59Z</dcterms:created>
  <dcterms:modified xsi:type="dcterms:W3CDTF">2009-07-22T13:35:12Z</dcterms:modified>
</cp:coreProperties>
</file>