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F20"/>
  <c r="F40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<sst xmlns="http://schemas.openxmlformats.org/spreadsheetml/2006/main" count="76" uniqueCount="58">
  <si>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</si>
  <si>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</si>
  <si>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</si>
  <si>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</si>
  <si>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</si>
  <si>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</si>
  <si>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</si>
  <si>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</si>
  <si>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</si>
  <si>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</si>
  <si>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</si>
  <si>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</si>
  <si>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</si>
  <si>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</si>
  <si>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</si>
  <si>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</si>
  <si>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</si>
  <si>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</si>
  <si>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</si>
  <si>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</si>
  <si>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</si>
  <si>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</si>
  <si>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</si>
  <si>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</si>
  <si>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</si>
  <si>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</si>
  <si>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</si>
  <si>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</si>
  <si>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</si>
  <si>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</si>
  <si>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</si>
  <si>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</si>
  <si>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</si>
  <si>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</si>
  <si>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</si>
  <si>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</si>
  <si>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</si>
  <si>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</si>
  <si>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</si>
  <si>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</si>
  <si>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</si>
  <si>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</si>
  <si>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</si>
  <si>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</si>
  <si>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</si>
  <si>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</si>
  <si>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</si>
  <si>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</si>
  <si>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</si>
  <si>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</si>
  <si>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</si>
  <si>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</si>
  <si>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</si>
  <si>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</si>
  <si>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</si>
  <si>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>*</t>
  </si>
  <si>
    <t>*Includes $876,000 Donor Intent</t>
  </si>
  <si>
    <t xml:space="preserve">     Actual Year to Date rate of return (11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</si>
</sst>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8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40147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41806174</v>
      </c>
      <c r="E6" s="19"/>
      <c r="F6" s="20">
        <v>41806174</v>
      </c>
      <c r="G6" s="20" t="s">
        <v>55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1000000</v>
      </c>
      <c r="E8" s="5"/>
      <c r="F8" s="20">
        <v>0</v>
      </c>
      <c r="G8" s="5"/>
      <c r="H8" s="20">
        <v>1000000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42806174</v>
      </c>
      <c r="E9" s="5"/>
      <c r="F9" s="25">
        <f>SUM(F6:F8)</f>
        <v>41806174</v>
      </c>
      <c r="G9" s="23"/>
      <c r="H9" s="26">
        <f>SUM(H6:H8)</f>
        <v>1000000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 t="s">
        <v>56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1.0147129611650485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34420014</v>
      </c>
      <c r="E18" s="5"/>
      <c r="F18" s="20">
        <v>34420014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20187160</v>
      </c>
      <c r="E20" s="19"/>
      <c r="F20" s="20">
        <f>12708310-2000000</f>
        <v>10708310</v>
      </c>
      <c r="G20" s="19"/>
      <c r="H20" s="20">
        <f>9728850-1000000</f>
        <v>8728850</v>
      </c>
      <c r="I20" s="19"/>
      <c r="J20" s="20">
        <v>250000</v>
      </c>
      <c r="K20" s="19"/>
      <c r="L20" s="20">
        <v>250000</v>
      </c>
      <c r="M20" s="19"/>
      <c r="N20" s="20">
        <v>250000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20187160</v>
      </c>
      <c r="E22" s="19"/>
      <c r="F22" s="33">
        <f>SUM(F20:F21)</f>
        <v>10708310</v>
      </c>
      <c r="G22" s="5"/>
      <c r="H22" s="33">
        <f>SUM(H20:H21)</f>
        <v>8728850</v>
      </c>
      <c r="I22" s="24"/>
      <c r="J22" s="33">
        <f>SUM(J20:J21)</f>
        <v>250000</v>
      </c>
      <c r="K22" s="5"/>
      <c r="L22" s="33">
        <f>SUM(L20:L21)</f>
        <v>250000</v>
      </c>
      <c r="M22" s="5"/>
      <c r="N22" s="33">
        <f>SUM(N20:N21)</f>
        <v>250000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1000000</v>
      </c>
      <c r="E23" s="5"/>
      <c r="F23" s="20">
        <v>0</v>
      </c>
      <c r="G23" s="5"/>
      <c r="H23" s="20">
        <v>1000000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55607174</v>
      </c>
      <c r="E24" s="5"/>
      <c r="F24" s="25">
        <f>SUM(F18+F22+F23)</f>
        <v>45128324</v>
      </c>
      <c r="G24" s="23"/>
      <c r="H24" s="25">
        <f>SUM(H22+H23)</f>
        <v>9728850</v>
      </c>
      <c r="I24" s="23"/>
      <c r="J24" s="25">
        <f>SUM(J22+J23)</f>
        <v>250000</v>
      </c>
      <c r="K24" s="23"/>
      <c r="L24" s="25">
        <f>SUM(L22+L23)</f>
        <v>250000</v>
      </c>
      <c r="M24" s="23"/>
      <c r="N24" s="25">
        <f>SUM(N22+N23)</f>
        <v>250000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1.0953476699029125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20187160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0.55142580559989263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0.578741475837801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57</v>
      </c>
      <c r="B42" s="5"/>
      <c r="C42" s="5"/>
      <c r="D42" s="5"/>
      <c r="E42" s="19"/>
      <c r="F42" s="59">
        <v>0.25800000000000001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2009-12-16T22:02:47Z</cp:lastPrinted>
  <dcterms:created xsi:type="dcterms:W3CDTF">2007-07-05T17:08:59Z</dcterms:created>
  <dcterms:modified xsi:type="dcterms:W3CDTF">2009-12-16T22:02:49Z</dcterms:modified>
</cp:coreProperties>
</file>