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6"/>
  <c r="E49" l="1"/>
  <c r="F49"/>
  <c r="G12"/>
  <c r="F24" l="1"/>
  <c r="F33" s="1"/>
  <c r="E24"/>
  <c r="C24"/>
  <c r="C33" s="1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<sst xmlns="http://schemas.openxmlformats.org/spreadsheetml/2006/main" count="52" uniqueCount="51">
  <si>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</si>
  <si>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</si>
  <si>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</si>
  <si>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</si>
  <si>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</si>
  <si>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</si>
  <si>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</si>
  <si>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</si>
  <si>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</si>
  <si>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</si>
  <si>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</si>
  <si>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</si>
  <si>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</si>
  <si>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</si>
  <si>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</si>
  <si>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</si>
  <si>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</si>
  <si>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</si>
  <si>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</si>
  <si>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</si>
  <si>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</si>
  <si>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</si>
  <si>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</si>
  <si>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</si>
  <si>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</si>
  <si>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</si>
  <si>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</si>
  <si>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</si>
  <si>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</si>
  <si>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</si>
  <si>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</si>
  <si>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</si>
  <si>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</si>
  <si>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</si>
  <si>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</si>
  <si>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</si>
  <si>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</si>
  <si>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</si>
  <si>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</si>
  <si>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>Void</t>
  </si>
  <si>
    <t>Encounter for Culture and Education (12/2009)</t>
  </si>
  <si>
    <t>Commitment authorized</t>
  </si>
  <si>
    <t>YTD 2009 -- as of October 31, 2009</t>
  </si>
  <si>
    <t>Gifts  (10/31/09 run on 10/30/09)</t>
  </si>
  <si>
    <t>Grant Commit. in Gifts at 10/31/09:</t>
  </si>
  <si>
    <t>Per books as of 10/31/09:</t>
  </si>
  <si>
    <t>Per books as of 9/30/09</t>
  </si>
  <si>
    <t>Total October Transactions</t>
  </si>
  <si>
    <t>YTD 10/31/09</t>
  </si>
  <si>
    <t xml:space="preserve">Refunds: </t>
  </si>
  <si>
    <t>October Totals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</si>
</sst>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activeCell="I6" sqref="I6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42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40117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43</v>
      </c>
      <c r="B6" s="4"/>
      <c r="C6" s="23">
        <v>18828500</v>
      </c>
      <c r="D6" s="23"/>
      <c r="E6" s="23">
        <f>27172690-1424219</f>
        <v>25748471</v>
      </c>
      <c r="F6" s="74">
        <v>33012771</v>
      </c>
      <c r="G6" s="23">
        <v>11564200</v>
      </c>
      <c r="H6" s="13"/>
      <c r="I6" s="14">
        <f>C6+E6-F6</f>
        <v>11564200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 t="s">
        <v>40</v>
      </c>
      <c r="B18" s="2"/>
      <c r="C18" s="19"/>
      <c r="D18" s="2"/>
      <c r="E18" s="19">
        <v>-1000000</v>
      </c>
      <c r="F18" s="19"/>
      <c r="G18" s="19">
        <v>-1000000</v>
      </c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44</v>
      </c>
      <c r="B24" s="2"/>
      <c r="C24" s="49">
        <f>SUM(C11:C23)</f>
        <v>-4000000</v>
      </c>
      <c r="D24" s="50"/>
      <c r="E24" s="49">
        <f>SUM(E11:E23)</f>
        <v>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45</v>
      </c>
      <c r="B33" s="45"/>
      <c r="C33" s="47">
        <f>C6+C8+C9+SUM(C24:C32)</f>
        <v>12801000</v>
      </c>
      <c r="D33" s="46"/>
      <c r="E33" s="47">
        <f>E6+E8+E9+SUM(E24:E32)</f>
        <v>25748471</v>
      </c>
      <c r="F33" s="47">
        <f>F6+F8+F9+SUM(F24:F32)</f>
        <v>32985271</v>
      </c>
      <c r="G33" s="47">
        <f>G6+G8+G9+SUM(G24:G32)</f>
        <v>5564200</v>
      </c>
      <c r="H33" s="42"/>
      <c r="I33" s="24">
        <f>C33+E33-F33</f>
        <v>5564200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46</v>
      </c>
      <c r="B36" s="2"/>
      <c r="C36" s="9">
        <v>12801000</v>
      </c>
      <c r="D36" s="12"/>
      <c r="E36" s="12">
        <v>25743221</v>
      </c>
      <c r="F36" s="12">
        <v>29936021</v>
      </c>
      <c r="G36" s="12">
        <v>8608200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47</v>
      </c>
      <c r="B37" s="2"/>
      <c r="C37" s="27"/>
      <c r="D37" s="12"/>
      <c r="E37" s="27">
        <f>E49</f>
        <v>5250</v>
      </c>
      <c r="F37" s="27">
        <f>F49</f>
        <v>3049250</v>
      </c>
      <c r="G37" s="27">
        <f>E37-F37</f>
        <v>-3044000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48</v>
      </c>
      <c r="B38" s="4"/>
      <c r="C38" s="19"/>
      <c r="D38" s="19"/>
      <c r="E38" s="23">
        <f>SUM(E36:E37)</f>
        <v>25748471</v>
      </c>
      <c r="F38" s="23">
        <f>SUM(F36:F37)</f>
        <v>32985271</v>
      </c>
      <c r="G38" s="23">
        <f>SUM(G36:G37)</f>
        <v>5564200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5250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3049250-150000</f>
        <v>2899250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150000</v>
      </c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49</v>
      </c>
      <c r="B45" s="4"/>
      <c r="C45" s="12"/>
      <c r="D45" s="4"/>
      <c r="E45" s="19"/>
      <c r="F45" s="19"/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41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39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50</v>
      </c>
      <c r="B49" s="4"/>
      <c r="C49" s="12"/>
      <c r="D49" s="4"/>
      <c r="E49" s="50">
        <f>SUM(E40:E48)</f>
        <v>5250</v>
      </c>
      <c r="F49" s="50">
        <f>SUM(F40:F48)</f>
        <v>3049250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2009-10-30T13:41:12Z</cp:lastPrinted>
  <dcterms:created xsi:type="dcterms:W3CDTF">2007-07-05T16:21:30Z</dcterms:created>
  <dcterms:modified xsi:type="dcterms:W3CDTF">2009-10-30T13:41:14Z</dcterms:modified>
</cp:coreProperties>
</file>