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H23" i="1"/>
  <c r="H8"/>
  <c r="F40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l="1"/>
  <c r="D22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<sst xmlns="http://schemas.openxmlformats.org/spreadsheetml/2006/main" count="82" uniqueCount="61">
  <si>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</si>
  <si>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</si>
  <si>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</si>
  <si>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</si>
  <si>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</si>
  <si>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</si>
  <si>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</si>
  <si>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</si>
  <si>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</si>
  <si>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</si>
  <si>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</si>
  <si>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</si>
  <si>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</si>
  <si>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</si>
  <si>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</si>
  <si>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</si>
  <si>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</si>
  <si>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</si>
  <si>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</si>
  <si>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</si>
  <si>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</si>
  <si>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</si>
  <si>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</si>
  <si>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</si>
  <si>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</si>
  <si>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</si>
  <si>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</si>
  <si>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</si>
  <si>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</si>
  <si>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</si>
  <si>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</si>
  <si>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</si>
  <si>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</si>
  <si>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</si>
  <si>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</si>
  <si>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</si>
  <si>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</si>
  <si>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</si>
  <si>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</si>
  <si>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</si>
  <si>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</si>
  <si>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</si>
  <si>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</si>
  <si>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</si>
  <si>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</si>
  <si>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</si>
  <si>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</si>
  <si>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</si>
  <si>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</si>
  <si>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</si>
  <si>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</si>
  <si>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</si>
  <si>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</si>
  <si>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</si>
  <si>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</si>
  <si>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>BF bal s/b removed</t>
  </si>
  <si>
    <t>*</t>
  </si>
  <si>
    <t>*includes $1,266,000 Keiser; $600,000 SDB</t>
  </si>
  <si>
    <t xml:space="preserve">     Actual Year to Date rate of return (12 months)</t>
  </si>
  <si>
    <t>*includes $1,266,000 Keiser and $600,000 SDB grants</t>
  </si>
  <si>
    <t xml:space="preserve">     Percent of budget includes Keiser &amp; SDB grants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</si>
</sst>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zoomScale="87" zoomScaleNormal="87" workbookViewId="0">
      <selection activeCell="A2" sqref="A2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9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40543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2010</v>
      </c>
      <c r="G4" s="15"/>
      <c r="H4" s="14">
        <v>2011</v>
      </c>
      <c r="I4" s="15"/>
      <c r="J4" s="14">
        <v>2012</v>
      </c>
      <c r="K4" s="12"/>
      <c r="L4" s="14">
        <v>2013</v>
      </c>
      <c r="M4" s="12"/>
      <c r="N4" s="14">
        <v>2014</v>
      </c>
      <c r="O4" s="12"/>
      <c r="P4" s="14">
        <v>2015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38913150</v>
      </c>
      <c r="E6" s="19"/>
      <c r="F6" s="20">
        <v>38913150</v>
      </c>
      <c r="G6" s="20" t="s">
        <v>56</v>
      </c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0</v>
      </c>
      <c r="E7" s="5"/>
      <c r="F7" s="20">
        <v>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3500000</v>
      </c>
      <c r="E8" s="5"/>
      <c r="F8" s="20">
        <v>0</v>
      </c>
      <c r="G8" s="5"/>
      <c r="H8" s="20">
        <f>1000000+1000000+1500000</f>
        <v>3500000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42413150</v>
      </c>
      <c r="E9" s="5"/>
      <c r="F9" s="25">
        <f>SUM(F6:F8)</f>
        <v>38913150</v>
      </c>
      <c r="G9" s="23" t="s">
        <v>56</v>
      </c>
      <c r="H9" s="26">
        <f>SUM(H6:H8)</f>
        <v>3500000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37025000</v>
      </c>
      <c r="G11" s="23"/>
      <c r="H11" s="72" t="s">
        <v>59</v>
      </c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60</v>
      </c>
      <c r="B13" s="5"/>
      <c r="C13" s="5"/>
      <c r="D13" s="18"/>
      <c r="E13" s="5"/>
      <c r="F13" s="39">
        <f>F9/F11</f>
        <v>1.0509966239027684</v>
      </c>
      <c r="G13" s="23" t="s">
        <v>56</v>
      </c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2010</v>
      </c>
      <c r="G16" s="15"/>
      <c r="H16" s="14">
        <v>2011</v>
      </c>
      <c r="I16" s="15"/>
      <c r="J16" s="14">
        <v>2012</v>
      </c>
      <c r="K16" s="12"/>
      <c r="L16" s="14">
        <v>2013</v>
      </c>
      <c r="M16" s="12"/>
      <c r="N16" s="14">
        <v>2014</v>
      </c>
      <c r="O16" s="12"/>
      <c r="P16" s="14">
        <v>2015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42346950</v>
      </c>
      <c r="E18" s="5"/>
      <c r="F18" s="20">
        <v>42346950</v>
      </c>
      <c r="G18" s="5" t="s">
        <v>56</v>
      </c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 t="s">
        <v>55</v>
      </c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6878550</v>
      </c>
      <c r="E20" s="19"/>
      <c r="F20" s="20">
        <v>0</v>
      </c>
      <c r="G20" s="19"/>
      <c r="H20" s="20">
        <v>6878550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71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0</v>
      </c>
      <c r="E21" s="20"/>
      <c r="F21" s="20">
        <v>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6878550</v>
      </c>
      <c r="E22" s="19"/>
      <c r="F22" s="33">
        <f>SUM(F20:F21)</f>
        <v>0</v>
      </c>
      <c r="G22" s="5"/>
      <c r="H22" s="33">
        <f>SUM(H20:H21)</f>
        <v>6878550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3500000</v>
      </c>
      <c r="E23" s="5"/>
      <c r="F23" s="20">
        <v>0</v>
      </c>
      <c r="G23" s="5"/>
      <c r="H23" s="20">
        <f>2000000+750000</f>
        <v>2750000</v>
      </c>
      <c r="I23" s="5"/>
      <c r="J23" s="20">
        <v>750000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52725500</v>
      </c>
      <c r="E24" s="5"/>
      <c r="F24" s="25">
        <f>SUM(F18+F22+F23)</f>
        <v>42346950</v>
      </c>
      <c r="G24" s="23" t="s">
        <v>56</v>
      </c>
      <c r="H24" s="25">
        <f>SUM(H22+H23)</f>
        <v>9628550</v>
      </c>
      <c r="I24" s="23"/>
      <c r="J24" s="25">
        <f>SUM(J22+J23)</f>
        <v>750000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37025000</v>
      </c>
      <c r="G26" s="23"/>
      <c r="H26" s="72" t="s">
        <v>57</v>
      </c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1.1437393652937204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6878550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D31/39954667</f>
        <v>0.17215886194221067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(+D31+D23)/39954667</f>
        <v>0.25975814039446254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58</v>
      </c>
      <c r="B42" s="5"/>
      <c r="C42" s="5"/>
      <c r="D42" s="5"/>
      <c r="E42" s="19"/>
      <c r="F42" s="59">
        <v>0.128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2011-02-10T18:25:36Z</cp:lastPrinted>
  <dcterms:created xsi:type="dcterms:W3CDTF">2007-07-05T17:08:59Z</dcterms:created>
  <dcterms:modified xsi:type="dcterms:W3CDTF">2011-02-10T18:25:38Z</dcterms:modified>
</cp:coreProperties>
</file>