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ORDS\Grants\Grt_Rec\2013\"/>
    </mc:Choice>
  </mc:AlternateContent>
  <bookViews>
    <workbookView xWindow="120" yWindow="2010" windowWidth="9435" windowHeight="5355"/>
  </bookViews>
  <sheets>
    <sheet name="A" sheetId="1" r:id="rId1"/>
  </sheets>
  <definedNames>
    <definedName name="_xlnm.Print_Area" localSheetId="0">A!$A$1:$Q$49</definedName>
  </definedNames>
  <calcPr calcId="152511"/>
</workbook>
</file>

<file path=xl/calcChain.xml><?xml version="1.0" encoding="utf-8"?>
<calcChain xmlns="http://schemas.openxmlformats.org/spreadsheetml/2006/main">
  <c r="D13" i="1" l="1"/>
  <c r="H11" i="1"/>
  <c r="J11" i="1"/>
  <c r="L11" i="1"/>
  <c r="N11" i="1"/>
  <c r="P11" i="1"/>
  <c r="D7" i="1"/>
  <c r="D8" i="1"/>
  <c r="D9" i="1"/>
  <c r="F45" i="1" l="1"/>
  <c r="D6" i="1" l="1"/>
  <c r="F10" i="1"/>
  <c r="D10" i="1" s="1"/>
  <c r="F11" i="1" l="1"/>
  <c r="D23" i="1"/>
  <c r="F24" i="1" l="1"/>
  <c r="D20" i="1" l="1"/>
  <c r="J24" i="1"/>
  <c r="H24" i="1"/>
  <c r="L24" i="1"/>
  <c r="L26" i="1" s="1"/>
  <c r="N24" i="1"/>
  <c r="N26" i="1" s="1"/>
  <c r="P24" i="1"/>
  <c r="P26" i="1" s="1"/>
  <c r="D35" i="1"/>
  <c r="F36" i="1" l="1"/>
  <c r="D11" i="1"/>
  <c r="D24" i="1"/>
  <c r="J26" i="1"/>
  <c r="H26" i="1"/>
  <c r="D25" i="1"/>
  <c r="F37" i="1" s="1"/>
  <c r="F26" i="1"/>
  <c r="F30" i="1" s="1"/>
  <c r="D26" i="1" l="1"/>
</calcChain>
</file>

<file path=xl/sharedStrings.xml><?xml version="1.0" encoding="utf-8"?>
<sst xmlns="http://schemas.openxmlformats.org/spreadsheetml/2006/main" count="61" uniqueCount="60">
  <si>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</si>
  <si>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</si>
  <si>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</si>
  <si>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</si>
  <si>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</si>
  <si>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</si>
  <si>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>use newly awarded from grt rec/per books#; plus prior year cancels</t>
  </si>
  <si>
    <t>Estimated Year of Payment</t>
  </si>
  <si>
    <t>GRANT PAYMENT STATUS</t>
  </si>
  <si>
    <t>use grant rec.</t>
  </si>
  <si>
    <t>Comes from Grant Commit Sched</t>
  </si>
  <si>
    <t xml:space="preserve">   NOTES/EXPLANATIONS   </t>
  </si>
  <si>
    <t xml:space="preserve">        Actual</t>
  </si>
  <si>
    <t xml:space="preserve">   (2) Proposed Grant Awards:</t>
  </si>
  <si>
    <t xml:space="preserve">   Grant awards recommended by the Program Staff, subject to formal Board approval.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</si>
  <si>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</si>
  <si>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</si>
  <si>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</si>
  <si>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</si>
  <si>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</si>
  <si>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</si>
  <si>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Grant commitments normally require completion of some defined event or require</t>
  </si>
  <si>
    <t xml:space="preserve">   the grantee to perform some specified task or provide additional information prior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</si>
  <si>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</si>
  <si>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</si>
  <si>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</si>
  <si>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PNIC</t>
  </si>
  <si>
    <t>BF bal s/b removed</t>
  </si>
  <si>
    <t xml:space="preserve">   Grants that have been authorized by the Board and are recorded as a grant award expense</t>
  </si>
  <si>
    <t xml:space="preserve">   from the current year budget and payable in the Foundation's financial statements.</t>
  </si>
  <si>
    <t>matches line 14 non-CY bud</t>
  </si>
  <si>
    <t xml:space="preserve">   Grants awarded that are not part of current year budget and payable in financial statements.</t>
  </si>
  <si>
    <t xml:space="preserve">     Actual Year to Date rate of return</t>
  </si>
  <si>
    <t xml:space="preserve">     Current YTD Grant Awards (Note 1)</t>
  </si>
  <si>
    <t xml:space="preserve">     Current YTD Gifted Education (Note 4)</t>
  </si>
  <si>
    <t xml:space="preserve">     Proposed Grant Awards (Note 2) </t>
  </si>
  <si>
    <t xml:space="preserve">     Total Actual &amp; Proposed Grant Awards/Commitments:</t>
  </si>
  <si>
    <t xml:space="preserve">     Program Grant Award Budget:</t>
  </si>
  <si>
    <t xml:space="preserve">     Current YTD Actual Grant Payments</t>
  </si>
  <si>
    <t xml:space="preserve">     Future Payments:</t>
  </si>
  <si>
    <t xml:space="preserve">        Unpaid Grant Awards</t>
  </si>
  <si>
    <t xml:space="preserve">        Proposed Grant Awards</t>
  </si>
  <si>
    <t xml:space="preserve">          Subtotal Unpaid &amp; Proposed Grant Awards</t>
  </si>
  <si>
    <t xml:space="preserve">       Grant Commitments</t>
  </si>
  <si>
    <t xml:space="preserve">     Total Paid &amp; Planned Grant Payments:</t>
  </si>
  <si>
    <t xml:space="preserve">     Grant Payment Budget:</t>
  </si>
  <si>
    <t xml:space="preserve">     Percent of Budget:</t>
  </si>
  <si>
    <t>% in Years</t>
  </si>
  <si>
    <t xml:space="preserve">     (Unpaid Grant Awards)</t>
  </si>
  <si>
    <t xml:space="preserve">        Actual with Outstanding Commitments</t>
  </si>
  <si>
    <t xml:space="preserve">        Year End Target:</t>
  </si>
  <si>
    <t xml:space="preserve">        To Fund Annual Grant Payments &amp; Operating Expenses</t>
  </si>
  <si>
    <t xml:space="preserve">        To Fund CPI Inflation Index Anticipated Growth</t>
  </si>
  <si>
    <t xml:space="preserve">     Average Years Outstanding:</t>
  </si>
  <si>
    <t xml:space="preserve">   (1) Program Grant Award Budget:</t>
  </si>
  <si>
    <t xml:space="preserve">        Total Required Rate of Return:</t>
  </si>
  <si>
    <t xml:space="preserve">   (4) CDB Education Grant Awards: November 2012 &amp; November 2013</t>
  </si>
  <si>
    <t xml:space="preserve">     Administrative Grants (Note 5)</t>
  </si>
  <si>
    <t xml:space="preserve">     Grant Commitments (Note 3)</t>
  </si>
  <si>
    <t xml:space="preserve">   (5) Direct Grants Recommended in lieu of Fees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</si>
</sst>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mm/dd/yy"/>
    <numFmt numFmtId="165" formatCode="[$-409]mmmm\ d\,\ yyyy;@"/>
  </numFmts>
  <fonts count="30">
    <font>
      <sz val="12"/>
      <name val="Arial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b/>
      <u/>
      <sz val="12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2" borderId="0"/>
  </cellStyleXfs>
  <cellXfs count="85">
    <xf numFmtId="0" fontId="0" fillId="0" borderId="0" xfId="0" applyFill="1"/>
    <xf numFmtId="0" fontId="0" fillId="2" borderId="0" xfId="0" applyNumberFormat="1"/>
    <xf numFmtId="0" fontId="1" fillId="2" borderId="0" xfId="0" applyNumberFormat="1" applyFont="1"/>
    <xf numFmtId="0" fontId="2" fillId="2" borderId="0" xfId="0" applyNumberFormat="1" applyFont="1"/>
    <xf numFmtId="37" fontId="2" fillId="2" borderId="0" xfId="0" applyNumberFormat="1" applyFont="1"/>
    <xf numFmtId="0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5" fontId="2" fillId="2" borderId="0" xfId="0" applyNumberFormat="1" applyFont="1" applyAlignment="1">
      <alignment horizontal="right"/>
    </xf>
    <xf numFmtId="0" fontId="2" fillId="2" borderId="0" xfId="0" applyNumberFormat="1" applyFont="1" applyAlignment="1">
      <alignment horizontal="center"/>
    </xf>
    <xf numFmtId="5" fontId="2" fillId="2" borderId="0" xfId="0" applyNumberFormat="1" applyFont="1"/>
    <xf numFmtId="37" fontId="7" fillId="2" borderId="0" xfId="0" applyNumberFormat="1" applyFont="1"/>
    <xf numFmtId="0" fontId="8" fillId="2" borderId="0" xfId="0" applyNumberFormat="1" applyFont="1"/>
    <xf numFmtId="0" fontId="7" fillId="2" borderId="0" xfId="0" applyNumberFormat="1" applyFont="1"/>
    <xf numFmtId="0" fontId="2" fillId="2" borderId="0" xfId="0" applyNumberFormat="1" applyFont="1" applyAlignment="1">
      <alignment horizontal="right"/>
    </xf>
    <xf numFmtId="5" fontId="2" fillId="2" borderId="0" xfId="0" applyNumberFormat="1" applyFont="1" applyFill="1"/>
    <xf numFmtId="9" fontId="2" fillId="2" borderId="0" xfId="0" applyNumberFormat="1" applyFont="1"/>
    <xf numFmtId="5" fontId="2" fillId="2" borderId="4" xfId="0" applyNumberFormat="1" applyFont="1" applyBorder="1"/>
    <xf numFmtId="0" fontId="2" fillId="2" borderId="0" xfId="0" applyNumberFormat="1" applyFont="1" applyFill="1"/>
    <xf numFmtId="0" fontId="10" fillId="2" borderId="0" xfId="0" applyNumberFormat="1" applyFont="1"/>
    <xf numFmtId="5" fontId="10" fillId="2" borderId="0" xfId="0" applyNumberFormat="1" applyFont="1" applyFill="1"/>
    <xf numFmtId="0" fontId="11" fillId="2" borderId="0" xfId="0" applyNumberFormat="1" applyFont="1"/>
    <xf numFmtId="0" fontId="2" fillId="2" borderId="6" xfId="0" applyNumberFormat="1" applyFont="1" applyBorder="1"/>
    <xf numFmtId="0" fontId="2" fillId="2" borderId="7" xfId="0" applyNumberFormat="1" applyFont="1" applyBorder="1"/>
    <xf numFmtId="0" fontId="12" fillId="2" borderId="8" xfId="0" applyNumberFormat="1" applyFont="1" applyBorder="1"/>
    <xf numFmtId="0" fontId="2" fillId="2" borderId="9" xfId="0" applyNumberFormat="1" applyFont="1" applyBorder="1"/>
    <xf numFmtId="0" fontId="13" fillId="2" borderId="0" xfId="0" applyNumberFormat="1" applyFont="1"/>
    <xf numFmtId="0" fontId="14" fillId="2" borderId="8" xfId="0" applyNumberFormat="1" applyFont="1" applyBorder="1"/>
    <xf numFmtId="0" fontId="13" fillId="2" borderId="0" xfId="0" applyNumberFormat="1" applyFont="1" applyAlignment="1">
      <alignment horizontal="left"/>
    </xf>
    <xf numFmtId="0" fontId="13" fillId="2" borderId="0" xfId="0" applyNumberFormat="1" applyFont="1" applyAlignment="1">
      <alignment horizontal="right"/>
    </xf>
    <xf numFmtId="2" fontId="2" fillId="2" borderId="0" xfId="0" applyNumberFormat="1" applyFont="1" applyFill="1"/>
    <xf numFmtId="10" fontId="0" fillId="2" borderId="0" xfId="0" applyNumberFormat="1"/>
    <xf numFmtId="10" fontId="7" fillId="2" borderId="0" xfId="0" applyNumberFormat="1" applyFont="1"/>
    <xf numFmtId="0" fontId="7" fillId="2" borderId="9" xfId="0" applyNumberFormat="1" applyFont="1" applyBorder="1"/>
    <xf numFmtId="0" fontId="14" fillId="2" borderId="0" xfId="0" applyNumberFormat="1" applyFont="1"/>
    <xf numFmtId="0" fontId="14" fillId="2" borderId="9" xfId="0" applyNumberFormat="1" applyFont="1" applyBorder="1"/>
    <xf numFmtId="10" fontId="9" fillId="2" borderId="0" xfId="0" applyNumberFormat="1" applyFont="1" applyFill="1"/>
    <xf numFmtId="0" fontId="2" fillId="2" borderId="11" xfId="0" applyNumberFormat="1" applyFont="1" applyBorder="1"/>
    <xf numFmtId="37" fontId="2" fillId="2" borderId="11" xfId="0" applyNumberFormat="1" applyFont="1" applyBorder="1"/>
    <xf numFmtId="0" fontId="2" fillId="2" borderId="12" xfId="0" applyNumberFormat="1" applyFont="1" applyBorder="1"/>
    <xf numFmtId="0" fontId="10" fillId="2" borderId="0" xfId="0" applyNumberFormat="1" applyFont="1" applyAlignment="1">
      <alignment horizontal="center"/>
    </xf>
    <xf numFmtId="10" fontId="10" fillId="2" borderId="0" xfId="0" applyNumberFormat="1" applyFont="1"/>
    <xf numFmtId="0" fontId="10" fillId="2" borderId="0" xfId="0" applyNumberFormat="1" applyFont="1" applyAlignment="1">
      <alignment horizontal="left"/>
    </xf>
    <xf numFmtId="0" fontId="15" fillId="2" borderId="0" xfId="0" applyNumberFormat="1" applyFont="1"/>
    <xf numFmtId="0" fontId="16" fillId="2" borderId="0" xfId="0" applyNumberFormat="1" applyFont="1" applyAlignment="1">
      <alignment horizontal="center"/>
    </xf>
    <xf numFmtId="0" fontId="17" fillId="2" borderId="0" xfId="0" applyNumberFormat="1" applyFont="1"/>
    <xf numFmtId="0" fontId="18" fillId="2" borderId="0" xfId="0" applyNumberFormat="1" applyFont="1"/>
    <xf numFmtId="0" fontId="19" fillId="2" borderId="0" xfId="0" applyNumberFormat="1" applyFont="1"/>
    <xf numFmtId="164" fontId="20" fillId="2" borderId="0" xfId="0" applyNumberFormat="1" applyFont="1" applyAlignment="1"/>
    <xf numFmtId="0" fontId="22" fillId="2" borderId="0" xfId="0" applyNumberFormat="1" applyFont="1"/>
    <xf numFmtId="0" fontId="21" fillId="2" borderId="0" xfId="0" applyNumberFormat="1" applyFont="1" applyAlignment="1">
      <alignment horizontal="center"/>
    </xf>
    <xf numFmtId="3" fontId="23" fillId="0" borderId="0" xfId="0" applyNumberFormat="1" applyFont="1" applyFill="1"/>
    <xf numFmtId="16" fontId="2" fillId="2" borderId="0" xfId="0" applyNumberFormat="1" applyFont="1"/>
    <xf numFmtId="5" fontId="21" fillId="2" borderId="0" xfId="0" applyNumberFormat="1" applyFont="1" applyAlignment="1">
      <alignment horizontal="left"/>
    </xf>
    <xf numFmtId="10" fontId="2" fillId="2" borderId="0" xfId="0" applyNumberFormat="1" applyFont="1" applyFill="1" applyBorder="1"/>
    <xf numFmtId="0" fontId="2" fillId="2" borderId="0" xfId="0" applyNumberFormat="1" applyFont="1" applyAlignment="1">
      <alignment horizontal="center"/>
    </xf>
    <xf numFmtId="0" fontId="26" fillId="2" borderId="0" xfId="0" applyNumberFormat="1" applyFont="1" applyAlignment="1"/>
    <xf numFmtId="0" fontId="27" fillId="2" borderId="0" xfId="0" applyNumberFormat="1" applyFont="1"/>
    <xf numFmtId="0" fontId="28" fillId="2" borderId="0" xfId="0" applyNumberFormat="1" applyFont="1"/>
    <xf numFmtId="0" fontId="25" fillId="2" borderId="13" xfId="0" applyNumberFormat="1" applyFont="1" applyBorder="1" applyAlignment="1">
      <alignment horizontal="center" vertical="center"/>
    </xf>
    <xf numFmtId="0" fontId="25" fillId="2" borderId="0" xfId="0" applyNumberFormat="1" applyFont="1" applyAlignment="1">
      <alignment horizontal="center" vertical="center"/>
    </xf>
    <xf numFmtId="0" fontId="25" fillId="2" borderId="1" xfId="0" applyNumberFormat="1" applyFont="1" applyBorder="1" applyAlignment="1">
      <alignment horizontal="center" vertical="center"/>
    </xf>
    <xf numFmtId="0" fontId="29" fillId="2" borderId="0" xfId="0" applyNumberFormat="1" applyFont="1"/>
    <xf numFmtId="0" fontId="29" fillId="2" borderId="5" xfId="0" applyNumberFormat="1" applyFont="1" applyBorder="1"/>
    <xf numFmtId="0" fontId="2" fillId="2" borderId="9" xfId="0" applyNumberFormat="1" applyFont="1" applyBorder="1" applyAlignment="1"/>
    <xf numFmtId="9" fontId="13" fillId="2" borderId="3" xfId="0" applyNumberFormat="1" applyFont="1" applyFill="1" applyBorder="1" applyAlignment="1">
      <alignment horizontal="center"/>
    </xf>
    <xf numFmtId="5" fontId="13" fillId="2" borderId="3" xfId="0" applyNumberFormat="1" applyFont="1" applyFill="1" applyBorder="1"/>
    <xf numFmtId="5" fontId="13" fillId="2" borderId="2" xfId="0" applyNumberFormat="1" applyFont="1" applyFill="1" applyBorder="1"/>
    <xf numFmtId="5" fontId="13" fillId="2" borderId="3" xfId="0" applyNumberFormat="1" applyFont="1" applyBorder="1"/>
    <xf numFmtId="5" fontId="13" fillId="2" borderId="3" xfId="0" applyNumberFormat="1" applyFont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10" fontId="2" fillId="2" borderId="0" xfId="0" applyNumberFormat="1" applyFont="1" applyFill="1" applyAlignment="1">
      <alignment horizontal="center"/>
    </xf>
    <xf numFmtId="10" fontId="13" fillId="2" borderId="2" xfId="0" applyNumberFormat="1" applyFont="1" applyFill="1" applyBorder="1" applyAlignment="1">
      <alignment horizontal="center"/>
    </xf>
    <xf numFmtId="10" fontId="13" fillId="2" borderId="3" xfId="0" applyNumberFormat="1" applyFont="1" applyFill="1" applyBorder="1" applyAlignment="1">
      <alignment horizontal="center"/>
    </xf>
    <xf numFmtId="5" fontId="2" fillId="2" borderId="0" xfId="0" applyNumberFormat="1" applyFont="1" applyBorder="1"/>
    <xf numFmtId="0" fontId="2" fillId="2" borderId="0" xfId="0" applyNumberFormat="1" applyFont="1" applyBorder="1" applyAlignment="1">
      <alignment horizontal="center"/>
    </xf>
    <xf numFmtId="5" fontId="2" fillId="2" borderId="0" xfId="0" applyNumberFormat="1" applyFont="1" applyBorder="1" applyAlignment="1">
      <alignment horizontal="right"/>
    </xf>
    <xf numFmtId="0" fontId="2" fillId="2" borderId="0" xfId="0" applyNumberFormat="1" applyFont="1" applyBorder="1"/>
    <xf numFmtId="0" fontId="2" fillId="2" borderId="0" xfId="0" applyNumberFormat="1" applyFont="1" applyBorder="1" applyAlignment="1">
      <alignment horizontal="right"/>
    </xf>
    <xf numFmtId="5" fontId="2" fillId="2" borderId="0" xfId="0" applyNumberFormat="1" applyFont="1" applyFill="1" applyBorder="1"/>
    <xf numFmtId="9" fontId="13" fillId="2" borderId="0" xfId="0" applyNumberFormat="1" applyFont="1" applyFill="1" applyBorder="1" applyAlignment="1">
      <alignment horizontal="center"/>
    </xf>
    <xf numFmtId="165" fontId="28" fillId="2" borderId="0" xfId="0" applyNumberFormat="1" applyFont="1" applyAlignment="1">
      <alignment horizontal="center"/>
    </xf>
    <xf numFmtId="0" fontId="24" fillId="2" borderId="14" xfId="0" applyNumberFormat="1" applyFont="1" applyBorder="1" applyAlignment="1">
      <alignment horizontal="center"/>
    </xf>
    <xf numFmtId="0" fontId="12" fillId="2" borderId="1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1"/>
  <sheetViews>
    <sheetView tabSelected="1" showOutlineSymbols="0" topLeftCell="A15" zoomScale="87" zoomScaleNormal="87" workbookViewId="0">
      <selection activeCell="S29" sqref="S29"/>
    </sheetView>
  </sheetViews>
  <sheetFormatPr defaultColWidth="8.77734375" defaultRowHeight="15"/>
  <cols>
    <col min="1" max="1" width="10.77734375" style="1" customWidth="1"/>
    <col min="2" max="2" width="11.21875" style="1" customWidth="1"/>
    <col min="3" max="3" width="24.88671875" style="1" customWidth="1"/>
    <col min="4" max="4" width="10.77734375" style="1" customWidth="1"/>
    <col min="5" max="5" width="3.77734375" style="1" customWidth="1"/>
    <col min="6" max="6" width="11.77734375" style="1" customWidth="1"/>
    <col min="7" max="7" width="3.88671875" style="1" customWidth="1"/>
    <col min="8" max="8" width="12.77734375" style="1" customWidth="1"/>
    <col min="9" max="9" width="3.77734375" style="1" customWidth="1"/>
    <col min="10" max="10" width="10.21875" style="1" customWidth="1"/>
    <col min="11" max="11" width="3.77734375" style="1" customWidth="1"/>
    <col min="12" max="12" width="8.77734375" style="1" customWidth="1"/>
    <col min="13" max="13" width="3.77734375" style="1" customWidth="1"/>
    <col min="14" max="14" width="10.109375" style="1" customWidth="1"/>
    <col min="15" max="15" width="3.77734375" style="1" customWidth="1"/>
    <col min="16" max="16" width="10.88671875" style="1" customWidth="1"/>
    <col min="17" max="17" width="7.109375" style="1" customWidth="1"/>
    <col min="18" max="16384" width="8.77734375" style="1"/>
  </cols>
  <sheetData>
    <row r="1" spans="1:255" s="58" customFormat="1" ht="20.25">
      <c r="A1" s="57" t="s">
        <v>0</v>
      </c>
      <c r="G1" s="59" t="s">
        <v>1</v>
      </c>
      <c r="N1" s="82">
        <v>41639</v>
      </c>
      <c r="O1" s="82"/>
      <c r="P1" s="82"/>
    </row>
    <row r="2" spans="1:255">
      <c r="A2" s="49"/>
      <c r="B2" s="3"/>
      <c r="C2" s="3"/>
      <c r="D2" s="3"/>
      <c r="E2" s="3"/>
      <c r="F2" s="3"/>
      <c r="G2" s="4"/>
      <c r="H2" s="4"/>
      <c r="I2" s="4"/>
      <c r="J2" s="4"/>
      <c r="K2" s="3"/>
      <c r="L2" s="4"/>
      <c r="M2" s="4"/>
      <c r="N2" s="4"/>
      <c r="O2" s="4"/>
      <c r="P2" s="53"/>
    </row>
    <row r="3" spans="1:255" ht="15.75">
      <c r="A3" s="5"/>
      <c r="B3" s="6"/>
      <c r="C3" s="6"/>
      <c r="D3" s="83" t="s">
        <v>2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</row>
    <row r="4" spans="1:255" ht="16.149999999999999" customHeight="1">
      <c r="A4" s="7"/>
      <c r="B4" s="7"/>
      <c r="C4" s="7"/>
      <c r="D4" s="60" t="s">
        <v>3</v>
      </c>
      <c r="E4" s="61"/>
      <c r="F4" s="60">
        <v>2013</v>
      </c>
      <c r="G4" s="62"/>
      <c r="H4" s="60">
        <v>2014</v>
      </c>
      <c r="I4" s="62"/>
      <c r="J4" s="60">
        <v>2015</v>
      </c>
      <c r="K4" s="61"/>
      <c r="L4" s="60">
        <v>2016</v>
      </c>
      <c r="M4" s="61"/>
      <c r="N4" s="60">
        <v>2017</v>
      </c>
      <c r="O4" s="61"/>
      <c r="P4" s="60">
        <v>2018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</row>
    <row r="5" spans="1:255" ht="15.75">
      <c r="A5" s="63" t="s">
        <v>4</v>
      </c>
      <c r="R5" s="8" t="s">
        <v>5</v>
      </c>
    </row>
    <row r="6" spans="1:255" ht="16.149999999999999" customHeight="1">
      <c r="A6" s="3" t="s">
        <v>33</v>
      </c>
      <c r="B6" s="3"/>
      <c r="C6" s="3"/>
      <c r="D6" s="9">
        <f>SUM(F6+H6+J6+L6+N6+P6)</f>
        <v>31169091</v>
      </c>
      <c r="E6" s="10"/>
      <c r="F6" s="11">
        <v>31169091</v>
      </c>
      <c r="G6" s="11"/>
      <c r="H6" s="9">
        <v>0</v>
      </c>
      <c r="I6" s="3"/>
      <c r="J6" s="9">
        <v>0</v>
      </c>
      <c r="K6" s="3"/>
      <c r="L6" s="9">
        <v>0</v>
      </c>
      <c r="M6" s="3"/>
      <c r="N6" s="9">
        <v>0</v>
      </c>
      <c r="O6" s="11"/>
      <c r="P6" s="9">
        <v>0</v>
      </c>
      <c r="Q6" s="12"/>
      <c r="R6" s="13" t="s">
        <v>6</v>
      </c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</row>
    <row r="7" spans="1:255" ht="16.149999999999999" customHeight="1">
      <c r="A7" s="3" t="s">
        <v>34</v>
      </c>
      <c r="B7" s="3"/>
      <c r="C7" s="3"/>
      <c r="D7" s="9">
        <f t="shared" ref="D7:D10" si="0">SUM(F7+H7+J7+L7+N7+P7)</f>
        <v>3967727</v>
      </c>
      <c r="E7" s="56"/>
      <c r="F7" s="11">
        <v>3967727</v>
      </c>
      <c r="G7" s="11"/>
      <c r="H7" s="9">
        <v>0</v>
      </c>
      <c r="I7" s="3"/>
      <c r="J7" s="9">
        <v>0</v>
      </c>
      <c r="K7" s="3"/>
      <c r="L7" s="9">
        <v>0</v>
      </c>
      <c r="M7" s="3"/>
      <c r="N7" s="9">
        <v>0</v>
      </c>
      <c r="O7" s="11"/>
      <c r="P7" s="9">
        <v>0</v>
      </c>
      <c r="Q7" s="12"/>
      <c r="R7" s="13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</row>
    <row r="8" spans="1:255" ht="16.149999999999999" customHeight="1">
      <c r="A8" s="3" t="s">
        <v>35</v>
      </c>
      <c r="B8" s="3"/>
      <c r="C8" s="15"/>
      <c r="D8" s="9">
        <f t="shared" si="0"/>
        <v>0</v>
      </c>
      <c r="E8" s="3"/>
      <c r="F8" s="11">
        <v>0</v>
      </c>
      <c r="G8" s="11"/>
      <c r="H8" s="9">
        <v>0</v>
      </c>
      <c r="I8" s="3"/>
      <c r="J8" s="9">
        <v>0</v>
      </c>
      <c r="K8" s="11"/>
      <c r="L8" s="9">
        <v>0</v>
      </c>
      <c r="M8" s="3"/>
      <c r="N8" s="9">
        <v>0</v>
      </c>
      <c r="O8" s="3"/>
      <c r="P8" s="9">
        <v>0</v>
      </c>
      <c r="Q8" s="12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</row>
    <row r="9" spans="1:255" ht="16.149999999999999" customHeight="1">
      <c r="A9" s="3" t="s">
        <v>57</v>
      </c>
      <c r="B9" s="3"/>
      <c r="C9" s="15"/>
      <c r="D9" s="9">
        <f t="shared" si="0"/>
        <v>37833</v>
      </c>
      <c r="E9" s="3"/>
      <c r="F9" s="11">
        <v>37833</v>
      </c>
      <c r="G9" s="11"/>
      <c r="H9" s="9">
        <v>0</v>
      </c>
      <c r="I9" s="3"/>
      <c r="J9" s="9">
        <v>0</v>
      </c>
      <c r="K9" s="11"/>
      <c r="L9" s="9">
        <v>0</v>
      </c>
      <c r="M9" s="3"/>
      <c r="N9" s="9">
        <v>0</v>
      </c>
      <c r="O9" s="3"/>
      <c r="P9" s="9">
        <v>0</v>
      </c>
      <c r="Q9" s="12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5" ht="16.149999999999999" customHeight="1">
      <c r="A10" s="3" t="s">
        <v>58</v>
      </c>
      <c r="B10" s="3"/>
      <c r="C10" s="3"/>
      <c r="D10" s="9">
        <f t="shared" si="0"/>
        <v>1000000</v>
      </c>
      <c r="E10" s="3"/>
      <c r="F10" s="11">
        <f>1500000+100000-125000-150000-400000-525000-150000-100000-125000-25000</f>
        <v>0</v>
      </c>
      <c r="G10" s="3"/>
      <c r="H10" s="11">
        <v>1000000</v>
      </c>
      <c r="I10" s="3"/>
      <c r="J10" s="11">
        <v>0</v>
      </c>
      <c r="K10" s="3"/>
      <c r="L10" s="11">
        <v>0</v>
      </c>
      <c r="M10" s="3"/>
      <c r="N10" s="11">
        <v>0</v>
      </c>
      <c r="O10" s="3"/>
      <c r="P10" s="11">
        <v>0</v>
      </c>
      <c r="Q10" s="12"/>
      <c r="R10" s="14"/>
      <c r="S10" s="13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pans="1:255" ht="16.149999999999999" customHeight="1" thickBot="1">
      <c r="A11" s="27" t="s">
        <v>36</v>
      </c>
      <c r="B11" s="3"/>
      <c r="C11" s="3"/>
      <c r="D11" s="68">
        <f>SUM(D6:D10)</f>
        <v>36174651</v>
      </c>
      <c r="E11" s="68"/>
      <c r="F11" s="68">
        <f t="shared" ref="F11:P11" si="1">SUM(F6:F10)</f>
        <v>35174651</v>
      </c>
      <c r="G11" s="68"/>
      <c r="H11" s="68">
        <f t="shared" si="1"/>
        <v>1000000</v>
      </c>
      <c r="I11" s="68"/>
      <c r="J11" s="68">
        <f t="shared" si="1"/>
        <v>0</v>
      </c>
      <c r="K11" s="68"/>
      <c r="L11" s="68">
        <f t="shared" si="1"/>
        <v>0</v>
      </c>
      <c r="M11" s="68"/>
      <c r="N11" s="68">
        <f t="shared" si="1"/>
        <v>0</v>
      </c>
      <c r="O11" s="68"/>
      <c r="P11" s="68">
        <f t="shared" si="1"/>
        <v>0</v>
      </c>
      <c r="Q11" s="12"/>
      <c r="R11" s="50" t="s">
        <v>30</v>
      </c>
      <c r="S11" s="13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ht="15.75" thickTop="1">
      <c r="A12" s="3"/>
      <c r="B12" s="3"/>
      <c r="C12" s="3"/>
      <c r="D12" s="9"/>
      <c r="E12" s="3"/>
      <c r="F12" s="16"/>
      <c r="G12" s="14"/>
      <c r="H12" s="3"/>
      <c r="I12" s="11"/>
      <c r="J12" s="3"/>
      <c r="K12" s="3"/>
      <c r="L12" s="3"/>
      <c r="M12" s="3"/>
      <c r="N12" s="3"/>
      <c r="O12" s="3"/>
      <c r="P12" s="3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ht="15.75" thickBot="1">
      <c r="A13" s="27" t="s">
        <v>37</v>
      </c>
      <c r="B13" s="3"/>
      <c r="C13" s="3"/>
      <c r="D13" s="66">
        <f>F6/F13</f>
        <v>0.99581760383386586</v>
      </c>
      <c r="E13" s="3"/>
      <c r="F13" s="67">
        <v>31300000</v>
      </c>
      <c r="G13" s="14"/>
      <c r="H13" s="17"/>
      <c r="I13" s="17"/>
      <c r="J13" s="3"/>
      <c r="K13" s="3"/>
      <c r="L13" s="3"/>
      <c r="M13" s="3"/>
      <c r="N13" s="3"/>
      <c r="O13" s="3"/>
      <c r="P13" s="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ht="15.75" thickTop="1">
      <c r="A14" s="3"/>
      <c r="B14" s="3"/>
      <c r="C14" s="3"/>
      <c r="D14" s="3"/>
      <c r="E14" s="3"/>
      <c r="G14" s="3"/>
      <c r="H14" s="3"/>
      <c r="I14" s="15"/>
      <c r="J14" s="3"/>
      <c r="K14" s="3"/>
      <c r="L14" s="3"/>
      <c r="M14" s="3"/>
      <c r="N14" s="3"/>
      <c r="O14" s="3"/>
      <c r="P14" s="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ht="16.149999999999999" customHeight="1">
      <c r="A15" s="3"/>
      <c r="B15" s="3"/>
      <c r="C15" s="3"/>
      <c r="D15" s="11"/>
      <c r="F15" s="54"/>
      <c r="G15" s="11"/>
      <c r="H15" s="9"/>
      <c r="I15" s="3"/>
      <c r="J15" s="9"/>
      <c r="K15" s="3"/>
      <c r="L15" s="9"/>
      <c r="M15" s="3"/>
      <c r="N15" s="9"/>
      <c r="O15" s="11"/>
      <c r="P15" s="9"/>
      <c r="Q15" s="12"/>
      <c r="R15" s="13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ht="16.149999999999999" customHeight="1">
      <c r="A16" s="3"/>
      <c r="B16" s="3"/>
      <c r="C16" s="3"/>
      <c r="D16" s="11"/>
      <c r="F16" s="54"/>
      <c r="G16" s="11"/>
      <c r="H16" s="9"/>
      <c r="I16" s="3"/>
      <c r="J16" s="9"/>
      <c r="K16" s="3"/>
      <c r="L16" s="9"/>
      <c r="M16" s="3"/>
      <c r="N16" s="9"/>
      <c r="O16" s="11"/>
      <c r="P16" s="9"/>
      <c r="Q16" s="12"/>
      <c r="R16" s="13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ht="15.75">
      <c r="A17" s="7"/>
      <c r="B17" s="7"/>
      <c r="C17" s="7"/>
      <c r="D17" s="83" t="s">
        <v>7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</row>
    <row r="18" spans="1:255" ht="16.899999999999999" customHeight="1">
      <c r="A18" s="7"/>
      <c r="B18" s="7"/>
      <c r="C18" s="7"/>
      <c r="D18" s="60" t="s">
        <v>3</v>
      </c>
      <c r="E18" s="61"/>
      <c r="F18" s="60">
        <v>2013</v>
      </c>
      <c r="G18" s="62"/>
      <c r="H18" s="60">
        <v>2014</v>
      </c>
      <c r="I18" s="62"/>
      <c r="J18" s="60">
        <v>2015</v>
      </c>
      <c r="K18" s="61"/>
      <c r="L18" s="60">
        <v>2016</v>
      </c>
      <c r="M18" s="61"/>
      <c r="N18" s="60">
        <v>2017</v>
      </c>
      <c r="O18" s="61"/>
      <c r="P18" s="60">
        <v>2018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</row>
    <row r="19" spans="1:255" ht="15.75">
      <c r="A19" s="63" t="s">
        <v>8</v>
      </c>
    </row>
    <row r="20" spans="1:255">
      <c r="A20" s="3" t="s">
        <v>38</v>
      </c>
      <c r="B20" s="3"/>
      <c r="C20" s="3"/>
      <c r="D20" s="11">
        <f>F20</f>
        <v>34258810</v>
      </c>
      <c r="E20" s="3"/>
      <c r="F20" s="11">
        <v>34258810</v>
      </c>
      <c r="G20" s="3"/>
      <c r="H20" s="9">
        <v>0</v>
      </c>
      <c r="I20" s="14"/>
      <c r="J20" s="9">
        <v>0</v>
      </c>
      <c r="K20" s="14"/>
      <c r="L20" s="9">
        <v>0</v>
      </c>
      <c r="M20" s="14"/>
      <c r="N20" s="9">
        <v>0</v>
      </c>
      <c r="O20" s="14"/>
      <c r="P20" s="9">
        <v>0</v>
      </c>
      <c r="Q20" s="14"/>
      <c r="R20" s="13" t="s">
        <v>9</v>
      </c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>
      <c r="A21" s="3" t="s">
        <v>39</v>
      </c>
      <c r="B21" s="3"/>
      <c r="C21" s="3"/>
      <c r="D21" s="11"/>
      <c r="E21" s="3"/>
      <c r="F21" s="11"/>
      <c r="G21" s="3"/>
      <c r="H21" s="11"/>
      <c r="I21" s="3"/>
      <c r="J21" s="11"/>
      <c r="K21" s="3"/>
      <c r="L21" s="11"/>
      <c r="M21" s="3"/>
      <c r="N21" s="11"/>
      <c r="O21" s="11"/>
      <c r="P21" s="3"/>
      <c r="Q21" s="14"/>
      <c r="R21" s="13"/>
      <c r="S21" s="14" t="s">
        <v>27</v>
      </c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pans="1:255">
      <c r="A22" s="3" t="s">
        <v>40</v>
      </c>
      <c r="B22" s="3"/>
      <c r="C22" s="14"/>
      <c r="D22" s="11">
        <v>5974841</v>
      </c>
      <c r="E22" s="10"/>
      <c r="F22" s="11">
        <v>0</v>
      </c>
      <c r="G22" s="10"/>
      <c r="H22" s="11">
        <v>5974841</v>
      </c>
      <c r="I22" s="10"/>
      <c r="J22" s="11">
        <v>0</v>
      </c>
      <c r="K22" s="10"/>
      <c r="L22" s="11">
        <v>0</v>
      </c>
      <c r="M22" s="10"/>
      <c r="N22" s="11">
        <v>0</v>
      </c>
      <c r="O22" s="10"/>
      <c r="P22" s="11">
        <v>0</v>
      </c>
      <c r="Q22" s="12"/>
      <c r="R22" s="47" t="s">
        <v>26</v>
      </c>
      <c r="S22" s="14" t="s">
        <v>10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pans="1:255">
      <c r="A23" s="3" t="s">
        <v>41</v>
      </c>
      <c r="B23" s="3"/>
      <c r="C23" s="15"/>
      <c r="D23" s="75">
        <f>F8</f>
        <v>0</v>
      </c>
      <c r="E23" s="75"/>
      <c r="F23" s="75">
        <v>0</v>
      </c>
      <c r="G23" s="76"/>
      <c r="H23" s="75">
        <v>0</v>
      </c>
      <c r="I23" s="76"/>
      <c r="J23" s="77">
        <v>0</v>
      </c>
      <c r="K23" s="76"/>
      <c r="L23" s="77">
        <v>0</v>
      </c>
      <c r="M23" s="76"/>
      <c r="N23" s="75">
        <v>0</v>
      </c>
      <c r="O23" s="78"/>
      <c r="P23" s="75">
        <v>0</v>
      </c>
      <c r="Q23" s="12"/>
      <c r="R23" s="12"/>
      <c r="S23" s="14" t="s">
        <v>25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pans="1:255">
      <c r="A24" s="3" t="s">
        <v>42</v>
      </c>
      <c r="B24" s="3"/>
      <c r="C24" s="3"/>
      <c r="D24" s="75">
        <f>SUM(D22:D23)</f>
        <v>5974841</v>
      </c>
      <c r="E24" s="76"/>
      <c r="F24" s="75">
        <f>SUM(F22:F23)</f>
        <v>0</v>
      </c>
      <c r="G24" s="78"/>
      <c r="H24" s="75">
        <f>SUM(H22:H23)</f>
        <v>5974841</v>
      </c>
      <c r="I24" s="79"/>
      <c r="J24" s="75">
        <f>SUM(J22:J23)</f>
        <v>0</v>
      </c>
      <c r="K24" s="78"/>
      <c r="L24" s="75">
        <f>SUM(L22:L23)</f>
        <v>0</v>
      </c>
      <c r="M24" s="78"/>
      <c r="N24" s="75">
        <f>SUM(N22:N23)</f>
        <v>0</v>
      </c>
      <c r="O24" s="78"/>
      <c r="P24" s="75">
        <f>SUM(P22:P23)</f>
        <v>0</v>
      </c>
      <c r="Q24" s="12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  <row r="25" spans="1:255">
      <c r="A25" s="3" t="s">
        <v>43</v>
      </c>
      <c r="B25" s="3"/>
      <c r="C25" s="51"/>
      <c r="D25" s="18">
        <f>D10</f>
        <v>1000000</v>
      </c>
      <c r="E25" s="3"/>
      <c r="F25" s="11">
        <v>0</v>
      </c>
      <c r="G25" s="3"/>
      <c r="H25" s="11">
        <v>1000000</v>
      </c>
      <c r="I25" s="3"/>
      <c r="J25" s="11">
        <v>0</v>
      </c>
      <c r="K25" s="3"/>
      <c r="L25" s="11">
        <v>0</v>
      </c>
      <c r="M25" s="3"/>
      <c r="N25" s="11">
        <v>0</v>
      </c>
      <c r="O25" s="3"/>
      <c r="P25" s="11">
        <v>0</v>
      </c>
      <c r="Q25" s="12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</row>
    <row r="26" spans="1:255" ht="16.5" thickBot="1">
      <c r="A26" s="27" t="s">
        <v>44</v>
      </c>
      <c r="B26" s="3"/>
      <c r="C26" s="3"/>
      <c r="D26" s="68">
        <f>SUM(D20+D24+D25)</f>
        <v>41233651</v>
      </c>
      <c r="E26" s="27"/>
      <c r="F26" s="68">
        <f>SUM(F20+F24+F25)</f>
        <v>34258810</v>
      </c>
      <c r="G26" s="2"/>
      <c r="H26" s="68">
        <f>SUM(H24+H25)</f>
        <v>6974841</v>
      </c>
      <c r="I26" s="2"/>
      <c r="J26" s="68">
        <f>SUM(J24+J25)</f>
        <v>0</v>
      </c>
      <c r="K26" s="2"/>
      <c r="L26" s="68">
        <f>SUM(L24+L25)</f>
        <v>0</v>
      </c>
      <c r="M26" s="2"/>
      <c r="N26" s="68">
        <f>SUM(N24+N25)</f>
        <v>0</v>
      </c>
      <c r="O26" s="27"/>
      <c r="P26" s="68">
        <f>SUM(P24+P25)</f>
        <v>0</v>
      </c>
      <c r="Q26" s="12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</row>
    <row r="27" spans="1:255" ht="15.75" thickTop="1">
      <c r="A27" s="3"/>
      <c r="B27" s="3"/>
      <c r="D27" s="3"/>
      <c r="E27" s="3"/>
      <c r="F27" s="19"/>
      <c r="G27" s="14"/>
      <c r="H27" s="80"/>
      <c r="I27" s="14"/>
      <c r="J27" s="80"/>
      <c r="K27" s="14"/>
      <c r="L27" s="80"/>
      <c r="M27" s="14"/>
      <c r="N27" s="80"/>
      <c r="O27" s="3"/>
      <c r="P27" s="80"/>
      <c r="Q27" s="13"/>
      <c r="R27" s="13"/>
      <c r="S27" s="13"/>
      <c r="T27" s="13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pans="1:255" ht="15.75" thickBot="1">
      <c r="A28" s="27" t="s">
        <v>45</v>
      </c>
      <c r="B28" s="3"/>
      <c r="C28" s="50"/>
      <c r="D28" s="3"/>
      <c r="E28" s="3"/>
      <c r="F28" s="67">
        <v>32900000</v>
      </c>
      <c r="G28" s="14"/>
      <c r="H28" s="80"/>
      <c r="I28" s="14"/>
      <c r="J28" s="80"/>
      <c r="K28" s="14"/>
      <c r="L28" s="80"/>
      <c r="M28" s="14"/>
      <c r="N28" s="80"/>
      <c r="O28" s="3"/>
      <c r="P28" s="80"/>
      <c r="Q28" s="13"/>
      <c r="R28" s="13"/>
      <c r="S28" s="13"/>
      <c r="T28" s="13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</row>
    <row r="29" spans="1:255" ht="15.75" thickTop="1">
      <c r="A29" s="20"/>
      <c r="B29" s="20"/>
      <c r="C29" s="20"/>
      <c r="D29" s="20"/>
      <c r="E29" s="20"/>
      <c r="F29" s="21"/>
      <c r="H29" s="80"/>
      <c r="I29" s="14"/>
      <c r="J29" s="80"/>
      <c r="K29" s="14"/>
      <c r="L29" s="80"/>
      <c r="M29" s="14"/>
      <c r="N29" s="80"/>
      <c r="O29" s="3"/>
      <c r="P29" s="80"/>
      <c r="Q29" s="22"/>
      <c r="R29" s="22"/>
      <c r="S29" s="22"/>
      <c r="T29" s="22"/>
    </row>
    <row r="30" spans="1:255" ht="15.75" thickBot="1">
      <c r="A30" s="27" t="s">
        <v>46</v>
      </c>
      <c r="B30" s="3"/>
      <c r="C30" s="3"/>
      <c r="D30" s="3"/>
      <c r="E30" s="3"/>
      <c r="F30" s="66">
        <f>F26/F28</f>
        <v>1.0413012158054711</v>
      </c>
      <c r="G30" s="14"/>
      <c r="H30" s="3"/>
      <c r="I30" s="3"/>
      <c r="J30" s="3"/>
      <c r="K30" s="3"/>
      <c r="L30" s="3"/>
      <c r="M30" s="3"/>
      <c r="N30" s="3"/>
      <c r="O30" s="3"/>
      <c r="P30" s="3"/>
      <c r="Q30" s="22"/>
      <c r="R30" s="22"/>
      <c r="S30" s="22"/>
      <c r="T30" s="22"/>
    </row>
    <row r="31" spans="1:255" ht="16.5" thickTop="1" thickBot="1">
      <c r="A31" s="27"/>
      <c r="B31" s="3"/>
      <c r="C31" s="3"/>
      <c r="D31" s="3"/>
      <c r="E31" s="3"/>
      <c r="F31" s="81"/>
      <c r="G31" s="14"/>
      <c r="H31" s="48"/>
      <c r="I31" s="14"/>
      <c r="J31" s="14"/>
      <c r="K31" s="14"/>
      <c r="L31" s="14"/>
      <c r="M31" s="14"/>
      <c r="N31" s="14"/>
      <c r="O31" s="14"/>
      <c r="P31" s="14"/>
      <c r="Q31" s="22"/>
      <c r="R31" s="22"/>
      <c r="S31" s="22"/>
      <c r="T31" s="22"/>
    </row>
    <row r="32" spans="1:255" ht="16.5" thickTop="1">
      <c r="A32" s="27"/>
      <c r="B32" s="3"/>
      <c r="C32" s="3"/>
      <c r="D32" s="3"/>
      <c r="E32" s="3"/>
      <c r="F32" s="81"/>
      <c r="G32" s="19"/>
      <c r="H32" s="64" t="s">
        <v>11</v>
      </c>
      <c r="I32" s="23"/>
      <c r="J32" s="23"/>
      <c r="K32" s="23"/>
      <c r="L32" s="23"/>
      <c r="M32" s="23"/>
      <c r="N32" s="23"/>
      <c r="O32" s="23"/>
      <c r="P32" s="24"/>
      <c r="Q32" s="22"/>
      <c r="R32" s="22"/>
      <c r="S32" s="22"/>
      <c r="T32" s="22"/>
    </row>
    <row r="33" spans="1:21">
      <c r="A33" s="3"/>
      <c r="B33" s="3"/>
      <c r="C33" s="3"/>
      <c r="D33" s="3"/>
      <c r="E33" s="3"/>
      <c r="F33" s="3"/>
      <c r="G33" s="19"/>
      <c r="H33" s="25" t="s">
        <v>54</v>
      </c>
      <c r="I33" s="3"/>
      <c r="J33" s="3"/>
      <c r="K33" s="3"/>
      <c r="L33" s="3"/>
      <c r="M33" s="3"/>
      <c r="N33" s="3"/>
      <c r="O33" s="3"/>
      <c r="P33" s="26"/>
      <c r="Q33" s="22"/>
      <c r="R33" s="22"/>
      <c r="S33" s="22"/>
      <c r="T33" s="22"/>
    </row>
    <row r="34" spans="1:21">
      <c r="A34" s="27" t="s">
        <v>53</v>
      </c>
      <c r="B34" s="3"/>
      <c r="C34" s="3"/>
      <c r="D34" s="3"/>
      <c r="E34" s="10"/>
      <c r="F34" s="3"/>
      <c r="G34" s="65"/>
      <c r="H34" s="28" t="s">
        <v>28</v>
      </c>
      <c r="I34" s="3"/>
      <c r="J34" s="3"/>
      <c r="K34" s="3"/>
      <c r="L34" s="3"/>
      <c r="M34" s="3"/>
      <c r="N34" s="3"/>
      <c r="O34" s="3"/>
      <c r="P34" s="26"/>
      <c r="Q34" s="22"/>
      <c r="R34" s="22"/>
      <c r="S34" s="22"/>
      <c r="T34" s="22"/>
    </row>
    <row r="35" spans="1:21" ht="15.75" thickBot="1">
      <c r="A35" s="3" t="s">
        <v>48</v>
      </c>
      <c r="B35" s="3"/>
      <c r="C35" s="3"/>
      <c r="D35" s="69">
        <f>D22</f>
        <v>5974841</v>
      </c>
      <c r="E35" s="10"/>
      <c r="F35" s="70" t="s">
        <v>47</v>
      </c>
      <c r="G35" s="31"/>
      <c r="H35" s="28" t="s">
        <v>29</v>
      </c>
      <c r="I35" s="3"/>
      <c r="J35" s="3"/>
      <c r="K35" s="3"/>
      <c r="L35" s="3"/>
      <c r="M35" s="3"/>
      <c r="N35" s="3"/>
      <c r="O35" s="3"/>
      <c r="P35" s="26"/>
      <c r="Q35" s="22"/>
      <c r="R35" s="22"/>
      <c r="S35" s="22"/>
      <c r="T35" s="22"/>
    </row>
    <row r="36" spans="1:21" ht="15.75" thickTop="1">
      <c r="A36" s="3" t="s">
        <v>12</v>
      </c>
      <c r="B36" s="3"/>
      <c r="C36" s="29"/>
      <c r="D36" s="30"/>
      <c r="E36" s="14"/>
      <c r="F36" s="71">
        <f>D35/33611000</f>
        <v>0.17776445211389127</v>
      </c>
      <c r="G36" s="31"/>
      <c r="H36" s="25" t="s">
        <v>13</v>
      </c>
      <c r="I36" s="3"/>
      <c r="J36" s="3"/>
      <c r="K36" s="3"/>
      <c r="L36" s="3"/>
      <c r="M36" s="3"/>
      <c r="N36" s="3"/>
      <c r="O36" s="3"/>
      <c r="P36" s="26"/>
    </row>
    <row r="37" spans="1:21">
      <c r="A37" s="3" t="s">
        <v>49</v>
      </c>
      <c r="B37" s="14"/>
      <c r="C37" s="14"/>
      <c r="D37" s="14"/>
      <c r="E37" s="14"/>
      <c r="F37" s="71">
        <f>(+D35+D25)/33611000</f>
        <v>0.20751661658385648</v>
      </c>
      <c r="G37" s="31"/>
      <c r="H37" s="28" t="s">
        <v>14</v>
      </c>
      <c r="I37" s="3"/>
      <c r="J37" s="3"/>
      <c r="K37" s="3"/>
      <c r="L37" s="3"/>
      <c r="M37" s="3"/>
      <c r="N37" s="3"/>
      <c r="O37" s="3"/>
      <c r="P37" s="26"/>
    </row>
    <row r="38" spans="1:21">
      <c r="A38" s="27" t="s">
        <v>50</v>
      </c>
      <c r="B38" s="3"/>
      <c r="C38" s="3"/>
      <c r="D38" s="3"/>
      <c r="E38" s="3"/>
      <c r="F38" s="71">
        <v>0.5</v>
      </c>
      <c r="G38" s="3"/>
      <c r="H38" s="25" t="s">
        <v>15</v>
      </c>
      <c r="I38" s="3"/>
      <c r="J38" s="3"/>
      <c r="K38" s="3"/>
      <c r="L38" s="3"/>
      <c r="M38" s="3"/>
      <c r="N38" s="3"/>
      <c r="O38" s="3"/>
      <c r="P38" s="26"/>
    </row>
    <row r="39" spans="1:21">
      <c r="A39" s="27"/>
      <c r="B39" s="3"/>
      <c r="C39" s="3"/>
      <c r="D39" s="3"/>
      <c r="E39" s="3"/>
      <c r="F39" s="71"/>
      <c r="H39" s="28" t="s">
        <v>16</v>
      </c>
      <c r="I39" s="3"/>
      <c r="J39" s="3"/>
      <c r="K39" s="3"/>
      <c r="L39" s="3"/>
      <c r="M39" s="3"/>
      <c r="N39" s="3"/>
      <c r="O39" s="3"/>
      <c r="P39" s="26"/>
    </row>
    <row r="40" spans="1:21" ht="15.75">
      <c r="A40" s="3"/>
      <c r="B40" s="3"/>
      <c r="C40" s="52"/>
      <c r="D40" s="3"/>
      <c r="E40" s="3"/>
      <c r="F40" s="14"/>
      <c r="G40" s="14"/>
      <c r="H40" s="28" t="s">
        <v>18</v>
      </c>
      <c r="I40" s="3"/>
      <c r="J40" s="3"/>
      <c r="K40" s="3"/>
      <c r="L40" s="3"/>
      <c r="M40" s="3"/>
      <c r="N40" s="3"/>
      <c r="O40" s="3"/>
      <c r="P40" s="26"/>
    </row>
    <row r="41" spans="1:21" ht="15.75">
      <c r="A41" s="63" t="s">
        <v>17</v>
      </c>
      <c r="F41" s="32"/>
      <c r="G41" s="14"/>
      <c r="H41" s="28" t="s">
        <v>20</v>
      </c>
      <c r="I41" s="14"/>
      <c r="J41" s="3"/>
      <c r="K41" s="3"/>
      <c r="L41" s="3"/>
      <c r="M41" s="3"/>
      <c r="N41" s="3"/>
      <c r="O41" s="3"/>
      <c r="P41" s="26"/>
      <c r="U41" s="22"/>
    </row>
    <row r="42" spans="1:21">
      <c r="A42" s="3" t="s">
        <v>19</v>
      </c>
      <c r="B42" s="14"/>
      <c r="C42" s="14"/>
      <c r="D42" s="14"/>
      <c r="E42" s="14"/>
      <c r="F42" s="33"/>
      <c r="G42" s="14"/>
      <c r="H42" s="28" t="s">
        <v>21</v>
      </c>
      <c r="I42" s="35"/>
      <c r="J42" s="14"/>
      <c r="K42" s="14"/>
      <c r="L42" s="14"/>
      <c r="M42" s="14"/>
      <c r="N42" s="14"/>
      <c r="O42" s="14"/>
      <c r="P42" s="34"/>
      <c r="U42" s="22"/>
    </row>
    <row r="43" spans="1:21">
      <c r="A43" s="3" t="s">
        <v>51</v>
      </c>
      <c r="B43" s="3"/>
      <c r="C43" s="3"/>
      <c r="D43" s="3"/>
      <c r="E43" s="27"/>
      <c r="F43" s="72">
        <v>7.2999999999999995E-2</v>
      </c>
      <c r="G43" s="14"/>
      <c r="H43" s="28" t="s">
        <v>22</v>
      </c>
      <c r="I43" s="3"/>
      <c r="J43" s="35"/>
      <c r="K43" s="35"/>
      <c r="L43" s="35"/>
      <c r="M43" s="35"/>
      <c r="N43" s="35"/>
      <c r="O43" s="35"/>
      <c r="P43" s="36"/>
      <c r="U43" s="22"/>
    </row>
    <row r="44" spans="1:21">
      <c r="A44" s="3" t="s">
        <v>52</v>
      </c>
      <c r="B44" s="3"/>
      <c r="C44" s="3"/>
      <c r="D44" s="3"/>
      <c r="E44" s="27"/>
      <c r="F44" s="72">
        <v>2.9499999999999998E-2</v>
      </c>
      <c r="G44" s="14"/>
      <c r="H44" s="28" t="s">
        <v>23</v>
      </c>
      <c r="I44" s="3"/>
      <c r="J44" s="3"/>
      <c r="K44" s="3"/>
      <c r="L44" s="11"/>
      <c r="M44" s="3"/>
      <c r="N44" s="3"/>
      <c r="O44" s="3"/>
      <c r="P44" s="26"/>
      <c r="U44" s="22"/>
    </row>
    <row r="45" spans="1:21" ht="15.75" thickBot="1">
      <c r="A45" s="27" t="s">
        <v>55</v>
      </c>
      <c r="B45" s="3"/>
      <c r="C45" s="3"/>
      <c r="D45" s="3"/>
      <c r="E45" s="3"/>
      <c r="F45" s="73">
        <f>SUM(F43:F44)</f>
        <v>0.10249999999999999</v>
      </c>
      <c r="G45" s="14"/>
      <c r="H45" s="28" t="s">
        <v>24</v>
      </c>
      <c r="I45" s="3"/>
      <c r="J45" s="3"/>
      <c r="K45" s="3"/>
      <c r="L45" s="4"/>
      <c r="M45" s="3"/>
      <c r="N45" s="3"/>
      <c r="O45" s="3"/>
      <c r="P45" s="26"/>
      <c r="U45" s="22"/>
    </row>
    <row r="46" spans="1:21" ht="15.75" thickTop="1">
      <c r="A46" s="3"/>
      <c r="B46" s="3"/>
      <c r="C46" s="3"/>
      <c r="D46" s="3"/>
      <c r="E46" s="3"/>
      <c r="F46" s="55"/>
      <c r="G46" s="14"/>
      <c r="H46" s="28" t="s">
        <v>31</v>
      </c>
      <c r="I46" s="3"/>
      <c r="J46" s="3"/>
      <c r="K46" s="3"/>
      <c r="L46" s="4"/>
      <c r="M46" s="3"/>
      <c r="N46" s="3"/>
      <c r="O46" s="3"/>
      <c r="P46" s="26"/>
      <c r="U46" s="22"/>
    </row>
    <row r="47" spans="1:21">
      <c r="A47" s="3"/>
      <c r="B47" s="3"/>
      <c r="C47" s="3"/>
      <c r="D47" s="3"/>
      <c r="E47" s="3"/>
      <c r="F47" s="37"/>
      <c r="G47" s="14"/>
      <c r="H47" s="25" t="s">
        <v>56</v>
      </c>
      <c r="I47" s="3"/>
      <c r="J47" s="3"/>
      <c r="K47" s="3"/>
      <c r="L47" s="4"/>
      <c r="M47" s="3"/>
      <c r="N47" s="3"/>
      <c r="O47" s="3"/>
      <c r="P47" s="26"/>
      <c r="U47" s="22"/>
    </row>
    <row r="48" spans="1:21" ht="15.75" thickBot="1">
      <c r="A48" s="27" t="s">
        <v>32</v>
      </c>
      <c r="B48" s="3"/>
      <c r="C48" s="3"/>
      <c r="D48" s="3"/>
      <c r="E48" s="10"/>
      <c r="F48" s="74">
        <v>0.186</v>
      </c>
      <c r="G48" s="14"/>
      <c r="H48" s="84" t="s">
        <v>59</v>
      </c>
      <c r="I48" s="38"/>
      <c r="J48" s="38"/>
      <c r="K48" s="38"/>
      <c r="L48" s="39"/>
      <c r="M48" s="38"/>
      <c r="N48" s="38"/>
      <c r="O48" s="38"/>
      <c r="P48" s="40"/>
      <c r="U48" s="22"/>
    </row>
    <row r="49" spans="1:21" ht="15.75" thickTop="1">
      <c r="B49" s="20"/>
      <c r="C49" s="20"/>
      <c r="D49" s="20"/>
      <c r="E49" s="41"/>
      <c r="F49" s="42"/>
      <c r="G49" s="43"/>
      <c r="H49" s="44"/>
      <c r="I49" s="44"/>
      <c r="J49" s="44"/>
      <c r="K49" s="44"/>
      <c r="L49" s="44"/>
      <c r="M49" s="44"/>
      <c r="N49" s="44"/>
      <c r="O49" s="44"/>
      <c r="P49" s="44"/>
      <c r="U49" s="22"/>
    </row>
    <row r="50" spans="1:21">
      <c r="A50" s="44"/>
      <c r="B50" s="20"/>
      <c r="C50" s="20"/>
      <c r="D50" s="20"/>
      <c r="E50" s="20"/>
      <c r="F50" s="20"/>
      <c r="G50" s="45"/>
      <c r="I50" s="44"/>
      <c r="J50" s="20"/>
      <c r="K50" s="20"/>
      <c r="L50" s="20"/>
      <c r="M50" s="20"/>
      <c r="N50" s="20"/>
      <c r="O50" s="20"/>
      <c r="P50" s="3"/>
    </row>
    <row r="51" spans="1:21">
      <c r="A51" s="46"/>
      <c r="B51" s="46"/>
      <c r="C51" s="46"/>
      <c r="D51" s="46"/>
      <c r="E51" s="46"/>
      <c r="F51" s="46"/>
      <c r="G51" s="46"/>
      <c r="H51" s="44"/>
      <c r="I51" s="46"/>
      <c r="J51" s="46"/>
      <c r="K51" s="46"/>
    </row>
  </sheetData>
  <mergeCells count="3">
    <mergeCell ref="N1:P1"/>
    <mergeCell ref="D3:P3"/>
    <mergeCell ref="D17:P17"/>
  </mergeCells>
  <pageMargins left="0.5" right="0.5" top="0.75" bottom="0.75" header="0.5" footer="0.5"/>
  <pageSetup scale="66" orientation="landscape" r:id="rId1"/>
  <headerFooter alignWithMargins="0">
    <oddFooter>&amp;L&amp;Z&amp;F&amp;RReport Run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Renee Krebs</cp:lastModifiedBy>
  <cp:lastPrinted>2014-02-07T16:23:49Z</cp:lastPrinted>
  <dcterms:created xsi:type="dcterms:W3CDTF">2007-07-05T17:08:59Z</dcterms:created>
  <dcterms:modified xsi:type="dcterms:W3CDTF">2014-02-07T16:24:03Z</dcterms:modified>
</cp:coreProperties>
</file>