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5" i="1" l="1"/>
  <c r="F26" i="1" l="1"/>
  <c r="F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6" i="1" l="1"/>
  <c r="F35" i="1"/>
  <c r="R6" i="1"/>
  <c r="D9" i="1"/>
  <c r="R9" i="1" s="1"/>
  <c r="D25" i="1"/>
  <c r="R24" i="1"/>
  <c r="J27" i="1"/>
  <c r="H27" i="1"/>
  <c r="R23" i="1"/>
  <c r="D26" i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<sst xmlns="http://schemas.openxmlformats.org/spreadsheetml/2006/main" count="80" uniqueCount="63">
  <si>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</si>
  <si>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</si>
  <si>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</si>
  <si>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</si>
  <si>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</si>
  <si>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</si>
  <si>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</si>
  <si>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</si>
  <si>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</si>
  <si>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</si>
  <si>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</si>
  <si>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</si>
  <si>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</si>
  <si>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</si>
  <si>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</si>
  <si>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</si>
  <si>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</si>
  <si>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</si>
  <si>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</si>
  <si>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</si>
  <si>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</si>
  <si>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</si>
  <si>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</si>
  <si>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</si>
  <si>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</si>
  <si>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</si>
  <si>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</si>
  <si>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</si>
  <si>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</si>
  <si>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</si>
  <si>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</si>
  <si>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</si>
  <si>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</si>
  <si>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</si>
  <si>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</si>
  <si>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</si>
  <si>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</si>
  <si>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</si>
  <si>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</si>
  <si>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</si>
  <si>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</si>
  <si>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</si>
  <si>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</si>
  <si>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</si>
  <si>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</si>
  <si>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</si>
  <si>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</si>
  <si>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</si>
  <si>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</si>
  <si>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</si>
  <si>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</si>
  <si>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</si>
  <si>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</si>
  <si>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</si>
  <si>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</si>
  <si>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</si>
  <si>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</si>
  <si>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</si>
  <si>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</si>
  <si>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</si>
  <si>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</si>
  <si>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</si>
  <si>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Actual Year to Date rate of return (1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</si>
</sst>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30" sqref="F30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41305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1008000</v>
      </c>
      <c r="E6" s="17"/>
      <c r="F6" s="18">
        <v>1008000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4933650</v>
      </c>
      <c r="E7" s="4"/>
      <c r="F7" s="18">
        <v>4933650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53</v>
      </c>
      <c r="B8" s="4"/>
      <c r="C8" s="4"/>
      <c r="D8" s="16">
        <f>SUM(F8:P8)</f>
        <v>1600000</v>
      </c>
      <c r="E8" s="4"/>
      <c r="F8" s="18">
        <f>1500000+100000</f>
        <v>1600000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49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7541650</v>
      </c>
      <c r="E9" s="4"/>
      <c r="F9" s="23">
        <f>SUM(F6:F8)</f>
        <v>7541650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0.22922948328267478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57</v>
      </c>
      <c r="B13" s="4"/>
      <c r="C13" s="4"/>
      <c r="D13" s="16">
        <f>F6</f>
        <v>1008000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56</v>
      </c>
      <c r="B14" s="4"/>
      <c r="C14" s="4"/>
      <c r="D14" s="18">
        <v>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54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61</v>
      </c>
      <c r="D16" s="23">
        <f>SUM(D13:D15)</f>
        <v>1008000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2499750</v>
      </c>
      <c r="E21" s="4"/>
      <c r="F21" s="18">
        <v>2499750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51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3567250</v>
      </c>
      <c r="E23" s="17"/>
      <c r="F23" s="18">
        <v>3442250</v>
      </c>
      <c r="G23" s="17"/>
      <c r="H23" s="18">
        <v>125000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50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4933650</v>
      </c>
      <c r="E24" s="18"/>
      <c r="F24" s="18">
        <v>4933650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8500900</v>
      </c>
      <c r="E25" s="17"/>
      <c r="F25" s="30">
        <f>SUM(F23:F24)</f>
        <v>8375900</v>
      </c>
      <c r="G25" s="4"/>
      <c r="H25" s="30">
        <f>SUM(H23:H24)</f>
        <v>125000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52</v>
      </c>
      <c r="B26" s="4"/>
      <c r="C26" s="72"/>
      <c r="D26" s="31">
        <f>D8</f>
        <v>1600000</v>
      </c>
      <c r="E26" s="4"/>
      <c r="F26" s="18">
        <f>750000+50000</f>
        <v>800000</v>
      </c>
      <c r="G26" s="4"/>
      <c r="H26" s="18">
        <v>800000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12600650</v>
      </c>
      <c r="E27" s="4"/>
      <c r="F27" s="23">
        <f>SUM(F21+F25+F26)</f>
        <v>11675650</v>
      </c>
      <c r="G27" s="21"/>
      <c r="H27" s="23">
        <f>SUM(H25+H26)</f>
        <v>925000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0.35488297872340424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58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59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3567250</v>
      </c>
      <c r="E34" s="17"/>
      <c r="F34" s="76"/>
      <c r="G34" s="77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0.10613340870548332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0.15373687185742763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55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2.9000000000000001E-2</v>
      </c>
      <c r="G45" s="21"/>
      <c r="H45" s="57" t="s">
        <v>60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2013-02-28T15:09:22Z</cp:lastPrinted>
  <dcterms:created xsi:type="dcterms:W3CDTF">2007-07-05T17:08:59Z</dcterms:created>
  <dcterms:modified xsi:type="dcterms:W3CDTF">2013-02-28T15:09:26Z</dcterms:modified>
</cp:coreProperties>
</file>