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 activeTab="5"/>
  </bookViews>
  <sheets>
    <sheet name="Sep 30" sheetId="1" r:id="rId1"/>
    <sheet name="Oct 16" sheetId="4" r:id="rId2"/>
    <sheet name="Nov 6" sheetId="5" r:id="rId3"/>
    <sheet name="Nov 20" sheetId="6" r:id="rId4"/>
    <sheet name="Dec 4" sheetId="7" r:id="rId5"/>
    <sheet name="Dec 18" sheetId="8" r:id="rId6"/>
    <sheet name="Sheet2" sheetId="2" r:id="rId7"/>
    <sheet name="Sheet3" sheetId="3" r:id="rId8"/>
  </sheets>
  <calcPr calcId="145621"/>
</workbook>
</file>

<file path=xl/calcChain.xml><?xml version="1.0" encoding="utf-8"?>
<calcChain xmlns="http://schemas.openxmlformats.org/spreadsheetml/2006/main">
  <c r="B22" i="8" l="1"/>
  <c r="B13" i="8"/>
  <c r="B9" i="7" l="1"/>
  <c r="B22" i="7"/>
  <c r="B13" i="7"/>
  <c r="B18" i="6" l="1"/>
  <c r="B7" i="6"/>
  <c r="B23" i="6"/>
  <c r="B13" i="6"/>
  <c r="B24" i="5" l="1"/>
  <c r="B20" i="5"/>
  <c r="B11" i="5"/>
  <c r="B26" i="5"/>
  <c r="B15" i="5"/>
  <c r="B19" i="4" l="1"/>
  <c r="B10" i="4"/>
  <c r="B25" i="4"/>
  <c r="B14" i="4"/>
  <c r="B27" i="1" l="1"/>
  <c r="B16" i="1" l="1"/>
</calcChain>
</file>

<file path=xl/sharedStrings.xml><?xml version="1.0" encoding="utf-8"?>
<sst xmlns="http://schemas.openxmlformats.org/spreadsheetml/2006/main" count="109" uniqueCount="39">
  <si>
    <t>October-Hold</t>
  </si>
  <si>
    <t>November-Scheduled</t>
  </si>
  <si>
    <t>November-Hold</t>
  </si>
  <si>
    <t>December-Scheduled</t>
  </si>
  <si>
    <t>Available for Encounter</t>
  </si>
  <si>
    <t>October-Scheduled</t>
  </si>
  <si>
    <t>IEA, pending award at Nov. meeting</t>
  </si>
  <si>
    <t>December, pending award at board meeting</t>
  </si>
  <si>
    <t>Potential Bradley Fellowship grants</t>
  </si>
  <si>
    <t>Directed Giving available</t>
  </si>
  <si>
    <t>Available in remaining sector budgets</t>
  </si>
  <si>
    <t>IEA</t>
  </si>
  <si>
    <t>Bradley Fellowship grants available</t>
  </si>
  <si>
    <t>Year End 2013 Grant Payout Estimates</t>
  </si>
  <si>
    <t>Paid YTD 9/30/13</t>
  </si>
  <si>
    <t>Year End 2013 Grant Award Estimates</t>
  </si>
  <si>
    <t>Awarded YTD 9/30/13</t>
  </si>
  <si>
    <t>December-hold (3 BP)</t>
  </si>
  <si>
    <t>Current Nov. recs (Legacy &amp; IRA not include.)</t>
  </si>
  <si>
    <t>Updated 10/1/13</t>
  </si>
  <si>
    <t>October-Paid</t>
  </si>
  <si>
    <t xml:space="preserve">Current Nov. recs </t>
  </si>
  <si>
    <t>IEA, pending award at board meeting</t>
  </si>
  <si>
    <t>Updated 10/16/13</t>
  </si>
  <si>
    <t>Awarded YTD 10/16/13</t>
  </si>
  <si>
    <t>Updated 11/6/13</t>
  </si>
  <si>
    <t>November-Paid</t>
  </si>
  <si>
    <t>December-hold (BP)</t>
  </si>
  <si>
    <t>Awarded YTD 10/30/13</t>
  </si>
  <si>
    <t>December, pending award at Nov. meeting</t>
  </si>
  <si>
    <t>Updated 11/20/13</t>
  </si>
  <si>
    <t>December-Hold</t>
  </si>
  <si>
    <t>Awarded YTD 11/20/13</t>
  </si>
  <si>
    <t>IEA?</t>
  </si>
  <si>
    <t>Updated 12/5/13</t>
  </si>
  <si>
    <t>December-Paid</t>
  </si>
  <si>
    <t>Awarded YTD 12/05/13</t>
  </si>
  <si>
    <t>Updated 12/18/13</t>
  </si>
  <si>
    <t>Awarded YTD 12/18/13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</si>
</sst>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/>
    <xf numFmtId="3" fontId="0" fillId="0" borderId="1" xfId="0" applyNumberFormat="1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>
      <selection activeCell="B22" sqref="B22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13</v>
      </c>
      <c r="B1" s="6"/>
    </row>
    <row r="2" spans="1:2" ht="15.75" x14ac:dyDescent="0.25">
      <c r="A2" s="7" t="s">
        <v>19</v>
      </c>
      <c r="B2" s="7"/>
    </row>
    <row r="3" spans="1:2" x14ac:dyDescent="0.25">
      <c r="B3" s="1"/>
    </row>
    <row r="4" spans="1:2" x14ac:dyDescent="0.25">
      <c r="A4" t="s">
        <v>14</v>
      </c>
      <c r="B4" s="2">
        <v>23115900</v>
      </c>
    </row>
    <row r="5" spans="1:2" x14ac:dyDescent="0.25">
      <c r="A5" t="s">
        <v>5</v>
      </c>
      <c r="B5" s="1">
        <v>1395250</v>
      </c>
    </row>
    <row r="6" spans="1:2" x14ac:dyDescent="0.25">
      <c r="A6" t="s">
        <v>0</v>
      </c>
      <c r="B6" s="1">
        <v>752500</v>
      </c>
    </row>
    <row r="7" spans="1:2" x14ac:dyDescent="0.25">
      <c r="A7" t="s">
        <v>1</v>
      </c>
      <c r="B7" s="1">
        <v>500000</v>
      </c>
    </row>
    <row r="8" spans="1:2" x14ac:dyDescent="0.25">
      <c r="A8" t="s">
        <v>2</v>
      </c>
      <c r="B8" s="1">
        <v>12500</v>
      </c>
    </row>
    <row r="9" spans="1:2" x14ac:dyDescent="0.25">
      <c r="A9" t="s">
        <v>3</v>
      </c>
      <c r="B9" s="1">
        <v>175000</v>
      </c>
    </row>
    <row r="10" spans="1:2" x14ac:dyDescent="0.25">
      <c r="A10" t="s">
        <v>17</v>
      </c>
      <c r="B10" s="1">
        <v>750000</v>
      </c>
    </row>
    <row r="11" spans="1:2" x14ac:dyDescent="0.25">
      <c r="A11" t="s">
        <v>7</v>
      </c>
      <c r="B11" s="1">
        <v>3223750</v>
      </c>
    </row>
    <row r="12" spans="1:2" x14ac:dyDescent="0.25">
      <c r="A12" t="s">
        <v>6</v>
      </c>
      <c r="B12" s="1">
        <v>2260000</v>
      </c>
    </row>
    <row r="13" spans="1:2" x14ac:dyDescent="0.25">
      <c r="A13" t="s">
        <v>4</v>
      </c>
      <c r="B13" s="1">
        <v>200000</v>
      </c>
    </row>
    <row r="14" spans="1:2" x14ac:dyDescent="0.25">
      <c r="A14" t="s">
        <v>8</v>
      </c>
      <c r="B14" s="1">
        <v>25000</v>
      </c>
    </row>
    <row r="15" spans="1:2" x14ac:dyDescent="0.25">
      <c r="A15" s="3" t="s">
        <v>9</v>
      </c>
      <c r="B15" s="4">
        <v>63500</v>
      </c>
    </row>
    <row r="16" spans="1:2" ht="15.75" thickBot="1" x14ac:dyDescent="0.3">
      <c r="B16" s="5">
        <f>SUM(B4:B15)</f>
        <v>32473400</v>
      </c>
    </row>
    <row r="17" spans="1:2" ht="15.75" thickTop="1" x14ac:dyDescent="0.25">
      <c r="B17" s="2"/>
    </row>
    <row r="20" spans="1:2" ht="18.75" x14ac:dyDescent="0.3">
      <c r="A20" s="6" t="s">
        <v>15</v>
      </c>
      <c r="B20" s="6"/>
    </row>
    <row r="21" spans="1:2" x14ac:dyDescent="0.25">
      <c r="A21" t="s">
        <v>16</v>
      </c>
      <c r="B21" s="2">
        <v>23160741</v>
      </c>
    </row>
    <row r="22" spans="1:2" x14ac:dyDescent="0.25">
      <c r="A22" t="s">
        <v>9</v>
      </c>
      <c r="B22" s="1">
        <v>63500</v>
      </c>
    </row>
    <row r="23" spans="1:2" x14ac:dyDescent="0.25">
      <c r="A23" t="s">
        <v>12</v>
      </c>
      <c r="B23" s="1">
        <v>50000</v>
      </c>
    </row>
    <row r="24" spans="1:2" x14ac:dyDescent="0.25">
      <c r="A24" t="s">
        <v>11</v>
      </c>
      <c r="B24" s="1">
        <v>2260000</v>
      </c>
    </row>
    <row r="25" spans="1:2" x14ac:dyDescent="0.25">
      <c r="A25" t="s">
        <v>18</v>
      </c>
      <c r="B25" s="1">
        <v>4847000</v>
      </c>
    </row>
    <row r="26" spans="1:2" x14ac:dyDescent="0.25">
      <c r="A26" t="s">
        <v>10</v>
      </c>
      <c r="B26" s="1">
        <v>3877600</v>
      </c>
    </row>
    <row r="27" spans="1:2" ht="15.75" thickBot="1" x14ac:dyDescent="0.3">
      <c r="B27" s="5">
        <f>SUM(B21:B26)</f>
        <v>34258841</v>
      </c>
    </row>
    <row r="28" spans="1:2" ht="15.75" thickTop="1" x14ac:dyDescent="0.25">
      <c r="B28" s="1"/>
    </row>
  </sheetData>
  <mergeCells count="3">
    <mergeCell ref="A1:B1"/>
    <mergeCell ref="A2:B2"/>
    <mergeCell ref="A20:B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Normal="100" workbookViewId="0">
      <selection activeCell="B20" sqref="B20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13</v>
      </c>
      <c r="B1" s="6"/>
    </row>
    <row r="2" spans="1:2" ht="15.75" x14ac:dyDescent="0.25">
      <c r="A2" s="7" t="s">
        <v>23</v>
      </c>
      <c r="B2" s="7"/>
    </row>
    <row r="3" spans="1:2" x14ac:dyDescent="0.25">
      <c r="B3" s="1"/>
    </row>
    <row r="4" spans="1:2" x14ac:dyDescent="0.25">
      <c r="A4" t="s">
        <v>14</v>
      </c>
      <c r="B4" s="2">
        <v>23115900</v>
      </c>
    </row>
    <row r="5" spans="1:2" x14ac:dyDescent="0.25">
      <c r="A5" t="s">
        <v>20</v>
      </c>
      <c r="B5" s="1">
        <v>1594750</v>
      </c>
    </row>
    <row r="6" spans="1:2" x14ac:dyDescent="0.25">
      <c r="A6" t="s">
        <v>1</v>
      </c>
      <c r="B6" s="1">
        <v>500000</v>
      </c>
    </row>
    <row r="7" spans="1:2" x14ac:dyDescent="0.25">
      <c r="A7" t="s">
        <v>2</v>
      </c>
      <c r="B7" s="1">
        <v>670000</v>
      </c>
    </row>
    <row r="8" spans="1:2" x14ac:dyDescent="0.25">
      <c r="A8" t="s">
        <v>3</v>
      </c>
      <c r="B8" s="1">
        <v>275000</v>
      </c>
    </row>
    <row r="9" spans="1:2" x14ac:dyDescent="0.25">
      <c r="A9" t="s">
        <v>17</v>
      </c>
      <c r="B9" s="1">
        <v>750000</v>
      </c>
    </row>
    <row r="10" spans="1:2" x14ac:dyDescent="0.25">
      <c r="A10" t="s">
        <v>7</v>
      </c>
      <c r="B10" s="1">
        <f>7431350-2260000</f>
        <v>5171350</v>
      </c>
    </row>
    <row r="11" spans="1:2" x14ac:dyDescent="0.25">
      <c r="A11" t="s">
        <v>6</v>
      </c>
      <c r="B11" s="1">
        <v>2260000</v>
      </c>
    </row>
    <row r="12" spans="1:2" x14ac:dyDescent="0.25">
      <c r="A12" t="s">
        <v>8</v>
      </c>
      <c r="B12" s="1">
        <v>25000</v>
      </c>
    </row>
    <row r="13" spans="1:2" x14ac:dyDescent="0.25">
      <c r="A13" s="3" t="s">
        <v>9</v>
      </c>
      <c r="B13" s="4">
        <v>60500</v>
      </c>
    </row>
    <row r="14" spans="1:2" ht="15.75" thickBot="1" x14ac:dyDescent="0.3">
      <c r="B14" s="5">
        <f>SUM(B4:B13)</f>
        <v>34422500</v>
      </c>
    </row>
    <row r="15" spans="1:2" ht="15.75" thickTop="1" x14ac:dyDescent="0.25">
      <c r="B15" s="2"/>
    </row>
    <row r="18" spans="1:2" ht="18.75" x14ac:dyDescent="0.3">
      <c r="A18" s="6" t="s">
        <v>15</v>
      </c>
      <c r="B18" s="6"/>
    </row>
    <row r="19" spans="1:2" x14ac:dyDescent="0.25">
      <c r="A19" t="s">
        <v>24</v>
      </c>
      <c r="B19" s="2">
        <f>23160741+4500</f>
        <v>23165241</v>
      </c>
    </row>
    <row r="20" spans="1:2" x14ac:dyDescent="0.25">
      <c r="A20" t="s">
        <v>9</v>
      </c>
      <c r="B20" s="1">
        <v>60500</v>
      </c>
    </row>
    <row r="21" spans="1:2" x14ac:dyDescent="0.25">
      <c r="A21" t="s">
        <v>12</v>
      </c>
      <c r="B21" s="1">
        <v>50000</v>
      </c>
    </row>
    <row r="22" spans="1:2" x14ac:dyDescent="0.25">
      <c r="A22" t="s">
        <v>22</v>
      </c>
      <c r="B22" s="1">
        <v>2260000</v>
      </c>
    </row>
    <row r="23" spans="1:2" x14ac:dyDescent="0.25">
      <c r="A23" t="s">
        <v>21</v>
      </c>
      <c r="B23" s="1">
        <v>8620850</v>
      </c>
    </row>
    <row r="24" spans="1:2" x14ac:dyDescent="0.25">
      <c r="A24" t="s">
        <v>10</v>
      </c>
      <c r="B24" s="1">
        <v>164409</v>
      </c>
    </row>
    <row r="25" spans="1:2" ht="15.75" thickBot="1" x14ac:dyDescent="0.3">
      <c r="B25" s="5">
        <f>SUM(B19:B24)</f>
        <v>34321000</v>
      </c>
    </row>
    <row r="26" spans="1:2" ht="15.75" thickTop="1" x14ac:dyDescent="0.25">
      <c r="B26" s="1"/>
    </row>
  </sheetData>
  <mergeCells count="3">
    <mergeCell ref="A1:B1"/>
    <mergeCell ref="A2:B2"/>
    <mergeCell ref="A18:B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A12" sqref="A12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13</v>
      </c>
      <c r="B1" s="6"/>
    </row>
    <row r="2" spans="1:2" ht="15.75" x14ac:dyDescent="0.25">
      <c r="A2" s="7" t="s">
        <v>25</v>
      </c>
      <c r="B2" s="7"/>
    </row>
    <row r="3" spans="1:2" x14ac:dyDescent="0.25">
      <c r="B3" s="1"/>
    </row>
    <row r="4" spans="1:2" x14ac:dyDescent="0.25">
      <c r="A4" t="s">
        <v>14</v>
      </c>
      <c r="B4" s="2">
        <v>23115900</v>
      </c>
    </row>
    <row r="5" spans="1:2" x14ac:dyDescent="0.25">
      <c r="A5" t="s">
        <v>20</v>
      </c>
      <c r="B5" s="1">
        <v>1594750</v>
      </c>
    </row>
    <row r="6" spans="1:2" x14ac:dyDescent="0.25">
      <c r="A6" t="s">
        <v>26</v>
      </c>
      <c r="B6" s="1">
        <v>833000</v>
      </c>
    </row>
    <row r="7" spans="1:2" x14ac:dyDescent="0.25">
      <c r="A7" t="s">
        <v>1</v>
      </c>
      <c r="B7" s="1">
        <v>100000</v>
      </c>
    </row>
    <row r="8" spans="1:2" x14ac:dyDescent="0.25">
      <c r="A8" t="s">
        <v>2</v>
      </c>
      <c r="B8" s="1">
        <v>595000</v>
      </c>
    </row>
    <row r="9" spans="1:2" x14ac:dyDescent="0.25">
      <c r="A9" t="s">
        <v>3</v>
      </c>
      <c r="B9" s="1">
        <v>175000</v>
      </c>
    </row>
    <row r="10" spans="1:2" x14ac:dyDescent="0.25">
      <c r="A10" t="s">
        <v>27</v>
      </c>
      <c r="B10" s="1">
        <v>500000</v>
      </c>
    </row>
    <row r="11" spans="1:2" x14ac:dyDescent="0.25">
      <c r="A11" t="s">
        <v>29</v>
      </c>
      <c r="B11" s="1">
        <f>7582500-2260000</f>
        <v>5322500</v>
      </c>
    </row>
    <row r="12" spans="1:2" x14ac:dyDescent="0.25">
      <c r="A12" t="s">
        <v>6</v>
      </c>
      <c r="B12" s="1">
        <v>2260000</v>
      </c>
    </row>
    <row r="13" spans="1:2" x14ac:dyDescent="0.25">
      <c r="A13" t="s">
        <v>8</v>
      </c>
      <c r="B13" s="1">
        <v>25000</v>
      </c>
    </row>
    <row r="14" spans="1:2" x14ac:dyDescent="0.25">
      <c r="A14" s="3" t="s">
        <v>9</v>
      </c>
      <c r="B14" s="4">
        <v>52500</v>
      </c>
    </row>
    <row r="15" spans="1:2" ht="15.75" thickBot="1" x14ac:dyDescent="0.3">
      <c r="B15" s="5">
        <f>SUM(B4:B14)</f>
        <v>34573650</v>
      </c>
    </row>
    <row r="16" spans="1:2" ht="15.75" thickTop="1" x14ac:dyDescent="0.25">
      <c r="B16" s="2"/>
    </row>
    <row r="19" spans="1:2" ht="18.75" x14ac:dyDescent="0.3">
      <c r="A19" s="6" t="s">
        <v>15</v>
      </c>
      <c r="B19" s="6"/>
    </row>
    <row r="20" spans="1:2" x14ac:dyDescent="0.25">
      <c r="A20" t="s">
        <v>28</v>
      </c>
      <c r="B20" s="2">
        <f>23172241</f>
        <v>23172241</v>
      </c>
    </row>
    <row r="21" spans="1:2" x14ac:dyDescent="0.25">
      <c r="A21" t="s">
        <v>9</v>
      </c>
      <c r="B21" s="1">
        <v>52500</v>
      </c>
    </row>
    <row r="22" spans="1:2" x14ac:dyDescent="0.25">
      <c r="A22" t="s">
        <v>12</v>
      </c>
      <c r="B22" s="1">
        <v>50000</v>
      </c>
    </row>
    <row r="23" spans="1:2" x14ac:dyDescent="0.25">
      <c r="A23" t="s">
        <v>22</v>
      </c>
      <c r="B23" s="1">
        <v>2260000</v>
      </c>
    </row>
    <row r="24" spans="1:2" x14ac:dyDescent="0.25">
      <c r="A24" t="s">
        <v>21</v>
      </c>
      <c r="B24" s="1">
        <f>10945850-2260000</f>
        <v>8685850</v>
      </c>
    </row>
    <row r="25" spans="1:2" x14ac:dyDescent="0.25">
      <c r="A25" t="s">
        <v>10</v>
      </c>
      <c r="B25" s="1">
        <v>99409</v>
      </c>
    </row>
    <row r="26" spans="1:2" ht="15.75" thickBot="1" x14ac:dyDescent="0.3">
      <c r="B26" s="5">
        <f>SUM(B20:B25)</f>
        <v>34320000</v>
      </c>
    </row>
    <row r="27" spans="1:2" ht="15.75" thickTop="1" x14ac:dyDescent="0.25">
      <c r="B27" s="1"/>
    </row>
  </sheetData>
  <mergeCells count="3">
    <mergeCell ref="A1:B1"/>
    <mergeCell ref="A2:B2"/>
    <mergeCell ref="A19:B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B21" sqref="B21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13</v>
      </c>
      <c r="B1" s="6"/>
    </row>
    <row r="2" spans="1:2" ht="15.75" x14ac:dyDescent="0.25">
      <c r="A2" s="7" t="s">
        <v>30</v>
      </c>
      <c r="B2" s="7"/>
    </row>
    <row r="3" spans="1:2" x14ac:dyDescent="0.25">
      <c r="B3" s="1"/>
    </row>
    <row r="4" spans="1:2" x14ac:dyDescent="0.25">
      <c r="A4" t="s">
        <v>14</v>
      </c>
      <c r="B4" s="2">
        <v>23115900</v>
      </c>
    </row>
    <row r="5" spans="1:2" x14ac:dyDescent="0.25">
      <c r="A5" t="s">
        <v>20</v>
      </c>
      <c r="B5" s="1">
        <v>1594750</v>
      </c>
    </row>
    <row r="6" spans="1:2" x14ac:dyDescent="0.25">
      <c r="A6" t="s">
        <v>26</v>
      </c>
      <c r="B6" s="1">
        <v>1054500</v>
      </c>
    </row>
    <row r="7" spans="1:2" x14ac:dyDescent="0.25">
      <c r="A7" t="s">
        <v>3</v>
      </c>
      <c r="B7" s="1">
        <f>1025500-500000</f>
        <v>525500</v>
      </c>
    </row>
    <row r="8" spans="1:2" x14ac:dyDescent="0.25">
      <c r="A8" t="s">
        <v>31</v>
      </c>
      <c r="B8" s="1">
        <v>7514933</v>
      </c>
    </row>
    <row r="9" spans="1:2" x14ac:dyDescent="0.25">
      <c r="A9" t="s">
        <v>27</v>
      </c>
      <c r="B9" s="1">
        <v>500000</v>
      </c>
    </row>
    <row r="10" spans="1:2" x14ac:dyDescent="0.25">
      <c r="A10" t="s">
        <v>33</v>
      </c>
      <c r="B10" s="1">
        <v>2260000</v>
      </c>
    </row>
    <row r="11" spans="1:2" x14ac:dyDescent="0.25">
      <c r="A11" t="s">
        <v>8</v>
      </c>
      <c r="B11" s="1">
        <v>0</v>
      </c>
    </row>
    <row r="12" spans="1:2" x14ac:dyDescent="0.25">
      <c r="A12" s="3" t="s">
        <v>9</v>
      </c>
      <c r="B12" s="4">
        <v>15500</v>
      </c>
    </row>
    <row r="13" spans="1:2" ht="15.75" thickBot="1" x14ac:dyDescent="0.3">
      <c r="B13" s="5">
        <f>SUM(B4:B12)</f>
        <v>36581083</v>
      </c>
    </row>
    <row r="14" spans="1:2" ht="15.75" thickTop="1" x14ac:dyDescent="0.25">
      <c r="B14" s="2"/>
    </row>
    <row r="17" spans="1:2" ht="18.75" x14ac:dyDescent="0.3">
      <c r="A17" s="6" t="s">
        <v>15</v>
      </c>
      <c r="B17" s="6"/>
    </row>
    <row r="18" spans="1:2" x14ac:dyDescent="0.25">
      <c r="A18" t="s">
        <v>32</v>
      </c>
      <c r="B18" s="2">
        <f>23172241+8731683</f>
        <v>31903924</v>
      </c>
    </row>
    <row r="19" spans="1:2" x14ac:dyDescent="0.25">
      <c r="A19" t="s">
        <v>9</v>
      </c>
      <c r="B19" s="1">
        <v>15500</v>
      </c>
    </row>
    <row r="20" spans="1:2" x14ac:dyDescent="0.25">
      <c r="A20" t="s">
        <v>12</v>
      </c>
      <c r="B20" s="1">
        <v>25000</v>
      </c>
    </row>
    <row r="21" spans="1:2" x14ac:dyDescent="0.25">
      <c r="A21" t="s">
        <v>33</v>
      </c>
      <c r="B21" s="1">
        <v>2260000</v>
      </c>
    </row>
    <row r="22" spans="1:2" x14ac:dyDescent="0.25">
      <c r="A22" t="s">
        <v>10</v>
      </c>
      <c r="B22" s="1">
        <v>89409</v>
      </c>
    </row>
    <row r="23" spans="1:2" ht="15.75" thickBot="1" x14ac:dyDescent="0.3">
      <c r="B23" s="5">
        <f>SUM(B18:B22)</f>
        <v>34293833</v>
      </c>
    </row>
    <row r="24" spans="1:2" ht="15.75" thickTop="1" x14ac:dyDescent="0.25">
      <c r="B24" s="1"/>
    </row>
  </sheetData>
  <mergeCells count="3">
    <mergeCell ref="A1:B1"/>
    <mergeCell ref="A2:B2"/>
    <mergeCell ref="A17:B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zoomScaleNormal="100" workbookViewId="0">
      <selection activeCell="B12" sqref="B12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13</v>
      </c>
      <c r="B1" s="6"/>
    </row>
    <row r="2" spans="1:2" ht="15.75" x14ac:dyDescent="0.25">
      <c r="A2" s="7" t="s">
        <v>34</v>
      </c>
      <c r="B2" s="7"/>
    </row>
    <row r="3" spans="1:2" x14ac:dyDescent="0.25">
      <c r="B3" s="1"/>
    </row>
    <row r="4" spans="1:2" x14ac:dyDescent="0.25">
      <c r="A4" t="s">
        <v>14</v>
      </c>
      <c r="B4" s="2">
        <v>23115900</v>
      </c>
    </row>
    <row r="5" spans="1:2" x14ac:dyDescent="0.25">
      <c r="A5" t="s">
        <v>20</v>
      </c>
      <c r="B5" s="1">
        <v>1594750</v>
      </c>
    </row>
    <row r="6" spans="1:2" x14ac:dyDescent="0.25">
      <c r="A6" t="s">
        <v>26</v>
      </c>
      <c r="B6" s="1">
        <v>1054500</v>
      </c>
    </row>
    <row r="7" spans="1:2" x14ac:dyDescent="0.25">
      <c r="A7" t="s">
        <v>35</v>
      </c>
      <c r="B7" s="1">
        <v>3660500</v>
      </c>
    </row>
    <row r="8" spans="1:2" x14ac:dyDescent="0.25">
      <c r="A8" t="s">
        <v>3</v>
      </c>
      <c r="B8" s="1">
        <v>1269600</v>
      </c>
    </row>
    <row r="9" spans="1:2" x14ac:dyDescent="0.25">
      <c r="A9" t="s">
        <v>31</v>
      </c>
      <c r="B9" s="1">
        <f>3663333-2000000-250000</f>
        <v>1413333</v>
      </c>
    </row>
    <row r="10" spans="1:2" x14ac:dyDescent="0.25">
      <c r="A10" t="s">
        <v>27</v>
      </c>
      <c r="B10" s="1">
        <v>250000</v>
      </c>
    </row>
    <row r="11" spans="1:2" x14ac:dyDescent="0.25">
      <c r="A11" t="s">
        <v>8</v>
      </c>
      <c r="B11" s="1">
        <v>0</v>
      </c>
    </row>
    <row r="12" spans="1:2" x14ac:dyDescent="0.25">
      <c r="A12" s="3" t="s">
        <v>9</v>
      </c>
      <c r="B12" s="4">
        <v>13500</v>
      </c>
    </row>
    <row r="13" spans="1:2" ht="15.75" thickBot="1" x14ac:dyDescent="0.3">
      <c r="B13" s="5">
        <f>SUM(B4:B12)</f>
        <v>32372083</v>
      </c>
    </row>
    <row r="14" spans="1:2" ht="15.75" thickTop="1" x14ac:dyDescent="0.25">
      <c r="B14" s="2"/>
    </row>
    <row r="17" spans="1:2" ht="18.75" x14ac:dyDescent="0.3">
      <c r="A17" s="6" t="s">
        <v>15</v>
      </c>
      <c r="B17" s="6"/>
    </row>
    <row r="18" spans="1:2" x14ac:dyDescent="0.25">
      <c r="A18" t="s">
        <v>36</v>
      </c>
      <c r="B18" s="2">
        <v>32906924</v>
      </c>
    </row>
    <row r="19" spans="1:2" x14ac:dyDescent="0.25">
      <c r="A19" t="s">
        <v>9</v>
      </c>
      <c r="B19" s="1">
        <v>13500</v>
      </c>
    </row>
    <row r="20" spans="1:2" x14ac:dyDescent="0.25">
      <c r="A20" t="s">
        <v>12</v>
      </c>
      <c r="B20" s="1">
        <v>0</v>
      </c>
    </row>
    <row r="21" spans="1:2" x14ac:dyDescent="0.25">
      <c r="A21" t="s">
        <v>10</v>
      </c>
      <c r="B21" s="1">
        <v>114409</v>
      </c>
    </row>
    <row r="22" spans="1:2" ht="15.75" thickBot="1" x14ac:dyDescent="0.3">
      <c r="B22" s="5">
        <f>SUM(B18:B21)</f>
        <v>33034833</v>
      </c>
    </row>
    <row r="23" spans="1:2" ht="15.75" thickTop="1" x14ac:dyDescent="0.25">
      <c r="B23" s="1"/>
    </row>
  </sheetData>
  <mergeCells count="3">
    <mergeCell ref="A1:B1"/>
    <mergeCell ref="A2:B2"/>
    <mergeCell ref="A17:B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zoomScaleNormal="100" workbookViewId="0">
      <selection activeCell="B20" sqref="B20"/>
    </sheetView>
  </sheetViews>
  <sheetFormatPr defaultRowHeight="15" x14ac:dyDescent="0.25"/>
  <cols>
    <col min="1" max="1" width="47.85546875" customWidth="1"/>
    <col min="2" max="2" width="19.28515625" customWidth="1"/>
    <col min="3" max="3" width="2.85546875" customWidth="1"/>
    <col min="4" max="4" width="6.42578125" customWidth="1"/>
    <col min="5" max="5" width="5.7109375" customWidth="1"/>
  </cols>
  <sheetData>
    <row r="1" spans="1:2" ht="18.75" x14ac:dyDescent="0.3">
      <c r="A1" s="6" t="s">
        <v>13</v>
      </c>
      <c r="B1" s="6"/>
    </row>
    <row r="2" spans="1:2" ht="15.75" x14ac:dyDescent="0.25">
      <c r="A2" s="7" t="s">
        <v>37</v>
      </c>
      <c r="B2" s="7"/>
    </row>
    <row r="3" spans="1:2" x14ac:dyDescent="0.25">
      <c r="B3" s="1"/>
    </row>
    <row r="4" spans="1:2" x14ac:dyDescent="0.25">
      <c r="A4" t="s">
        <v>14</v>
      </c>
      <c r="B4" s="2">
        <v>23115900</v>
      </c>
    </row>
    <row r="5" spans="1:2" x14ac:dyDescent="0.25">
      <c r="A5" t="s">
        <v>20</v>
      </c>
      <c r="B5" s="1">
        <v>1594750</v>
      </c>
    </row>
    <row r="6" spans="1:2" x14ac:dyDescent="0.25">
      <c r="A6" t="s">
        <v>26</v>
      </c>
      <c r="B6" s="1">
        <v>1054500</v>
      </c>
    </row>
    <row r="7" spans="1:2" x14ac:dyDescent="0.25">
      <c r="A7" t="s">
        <v>35</v>
      </c>
      <c r="B7" s="1">
        <v>8543660</v>
      </c>
    </row>
    <row r="8" spans="1:2" x14ac:dyDescent="0.25">
      <c r="A8" t="s">
        <v>3</v>
      </c>
      <c r="B8" s="1">
        <v>0</v>
      </c>
    </row>
    <row r="9" spans="1:2" x14ac:dyDescent="0.25">
      <c r="A9" t="s">
        <v>31</v>
      </c>
      <c r="B9" s="1">
        <v>0</v>
      </c>
    </row>
    <row r="10" spans="1:2" x14ac:dyDescent="0.25">
      <c r="A10" t="s">
        <v>27</v>
      </c>
      <c r="B10" s="1">
        <v>0</v>
      </c>
    </row>
    <row r="11" spans="1:2" x14ac:dyDescent="0.25">
      <c r="A11" t="s">
        <v>8</v>
      </c>
      <c r="B11" s="1">
        <v>0</v>
      </c>
    </row>
    <row r="12" spans="1:2" x14ac:dyDescent="0.25">
      <c r="A12" s="3" t="s">
        <v>9</v>
      </c>
      <c r="B12" s="4">
        <v>0</v>
      </c>
    </row>
    <row r="13" spans="1:2" ht="15.75" thickBot="1" x14ac:dyDescent="0.3">
      <c r="B13" s="5">
        <f>SUM(B4:B12)</f>
        <v>34308810</v>
      </c>
    </row>
    <row r="14" spans="1:2" ht="15.75" thickTop="1" x14ac:dyDescent="0.25">
      <c r="B14" s="2"/>
    </row>
    <row r="17" spans="1:2" ht="18.75" x14ac:dyDescent="0.3">
      <c r="A17" s="6" t="s">
        <v>15</v>
      </c>
      <c r="B17" s="6"/>
    </row>
    <row r="18" spans="1:2" x14ac:dyDescent="0.25">
      <c r="A18" t="s">
        <v>38</v>
      </c>
      <c r="B18" s="2">
        <v>36174651</v>
      </c>
    </row>
    <row r="19" spans="1:2" x14ac:dyDescent="0.25">
      <c r="A19" t="s">
        <v>9</v>
      </c>
      <c r="B19" s="1">
        <v>0</v>
      </c>
    </row>
    <row r="20" spans="1:2" x14ac:dyDescent="0.25">
      <c r="A20" t="s">
        <v>12</v>
      </c>
      <c r="B20" s="1">
        <v>0</v>
      </c>
    </row>
    <row r="21" spans="1:2" x14ac:dyDescent="0.25">
      <c r="A21" t="s">
        <v>10</v>
      </c>
      <c r="B21" s="1">
        <v>0</v>
      </c>
    </row>
    <row r="22" spans="1:2" ht="15.75" thickBot="1" x14ac:dyDescent="0.3">
      <c r="B22" s="5">
        <f>SUM(B18:B21)</f>
        <v>36174651</v>
      </c>
    </row>
    <row r="23" spans="1:2" ht="15.75" thickTop="1" x14ac:dyDescent="0.25">
      <c r="B23" s="1"/>
    </row>
  </sheetData>
  <mergeCells count="3">
    <mergeCell ref="A1:B1"/>
    <mergeCell ref="A2:B2"/>
    <mergeCell ref="A17:B1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Sep 30</vt:lpstr>
      <vt:lpstr>Oct 16</vt:lpstr>
      <vt:lpstr>Nov 6</vt:lpstr>
      <vt:lpstr>Nov 20</vt:lpstr>
      <vt:lpstr>Dec 4</vt:lpstr>
      <vt:lpstr>Dec 18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dcterms:created xsi:type="dcterms:W3CDTF">2012-09-26T12:49:55Z</dcterms:created>
  <dcterms:modified xsi:type="dcterms:W3CDTF">2013-12-18T21:20:56Z</dcterms:modified>
</cp:coreProperties>
</file>