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2995" windowHeight="14250" activeTab="5"/>
  </bookViews>
  <sheets>
    <sheet name="Sheet1" sheetId="1" r:id="rId1"/>
    <sheet name="$13.5" sheetId="2" r:id="rId2"/>
    <sheet name="ALL" sheetId="4" r:id="rId3"/>
    <sheet name="$3M" sheetId="3" r:id="rId4"/>
    <sheet name="USE" sheetId="6" r:id="rId5"/>
    <sheet name="PRI" sheetId="5" r:id="rId6"/>
  </sheets>
  <definedNames>
    <definedName name="_xlnm.Print_Titles" localSheetId="2">ALL!$1:$1</definedName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B12" i="6" l="1"/>
  <c r="D10" i="1" l="1"/>
  <c r="L12" i="1"/>
  <c r="L15" i="1" s="1"/>
  <c r="L17" i="1" s="1"/>
  <c r="B10" i="6" l="1"/>
  <c r="B8" i="6"/>
  <c r="G2" i="3" l="1"/>
  <c r="G3" i="3" s="1"/>
  <c r="G4" i="3" s="1"/>
  <c r="G5" i="3" s="1"/>
  <c r="G6" i="3" s="1"/>
  <c r="F22" i="2"/>
  <c r="L7" i="4"/>
  <c r="K40" i="4"/>
  <c r="A36" i="4"/>
  <c r="O34" i="4"/>
  <c r="F33" i="4"/>
  <c r="A30" i="4"/>
  <c r="A32" i="4" s="1"/>
  <c r="A34" i="4" s="1"/>
  <c r="E25" i="4"/>
  <c r="E27" i="4" s="1"/>
  <c r="G27" i="4" s="1"/>
  <c r="H24" i="4"/>
  <c r="H25" i="4" s="1"/>
  <c r="H7" i="4"/>
  <c r="H9" i="4" s="1"/>
  <c r="E7" i="4"/>
  <c r="E3" i="3"/>
  <c r="E15" i="2"/>
  <c r="E17" i="2" s="1"/>
  <c r="G17" i="2" s="1"/>
  <c r="H14" i="2"/>
  <c r="H15" i="2" s="1"/>
  <c r="H4" i="2"/>
  <c r="H6" i="2" s="1"/>
  <c r="E4" i="2"/>
  <c r="A36" i="1"/>
  <c r="O34" i="1"/>
  <c r="F33" i="1"/>
  <c r="A30" i="1"/>
  <c r="A32" i="1" s="1"/>
  <c r="A34" i="1" s="1"/>
  <c r="E23" i="1"/>
  <c r="E25" i="1" s="1"/>
  <c r="G25" i="1" s="1"/>
  <c r="H22" i="1"/>
  <c r="H23" i="1" s="1"/>
  <c r="H10" i="1"/>
  <c r="H12" i="1" s="1"/>
  <c r="E10" i="1"/>
  <c r="K40" i="1" l="1"/>
</calcChain>
</file>

<file path=xl/sharedStrings.xml><?xml version="1.0" encoding="utf-8"?>
<sst xmlns="http://schemas.openxmlformats.org/spreadsheetml/2006/main" count="213" uniqueCount="77">
  <si>
    <t>Request sent 1/21/11.  Bal of</t>
  </si>
  <si>
    <t>Charter Growth Fund</t>
  </si>
  <si>
    <t>$1,230,817 at 6/30/10.</t>
  </si>
  <si>
    <t xml:space="preserve"> Broomfield, CO</t>
  </si>
  <si>
    <t xml:space="preserve"> 7/27/11 reports state $0 spent.</t>
  </si>
  <si>
    <t xml:space="preserve">  To support general program activities</t>
  </si>
  <si>
    <t>Followed-up 1/16/12 &amp; 7/12/12.</t>
  </si>
  <si>
    <t>PROJECT</t>
  </si>
  <si>
    <t>ID#</t>
  </si>
  <si>
    <t>GRANT DATE</t>
  </si>
  <si>
    <t>GRANT AMOUNT</t>
  </si>
  <si>
    <t>AMOUT PAID</t>
  </si>
  <si>
    <t>DATE PAID</t>
  </si>
  <si>
    <t>REPORT DATE</t>
  </si>
  <si>
    <t>AMOUNT EXPENDED</t>
  </si>
  <si>
    <t>NOTES</t>
  </si>
  <si>
    <t>Request sent 1/15/07.</t>
  </si>
  <si>
    <t>Report received.  Follow up on bal.</t>
  </si>
  <si>
    <t xml:space="preserve">  To support general operations</t>
  </si>
  <si>
    <t xml:space="preserve"> of $3,409,099.88 sent 7/13/07</t>
  </si>
  <si>
    <t>of $2,239,117.80 in Jan '08.</t>
  </si>
  <si>
    <t>Report received.  Followed up on $1,158,976</t>
  </si>
  <si>
    <t>balance 7/15/08.</t>
  </si>
  <si>
    <t>Request sent 1/15/08.  Report received.</t>
  </si>
  <si>
    <t>Total spent-all years</t>
  </si>
  <si>
    <t>Followed up on $2,831,744 balance 7/15/08.</t>
  </si>
  <si>
    <t>Report received; follow up in Jan. '09 on balance</t>
  </si>
  <si>
    <t>of $2,397,013.  Follow up sent 1/15/09.</t>
  </si>
  <si>
    <t>Request sent 1/15/09.</t>
  </si>
  <si>
    <t>(Program Related Investment)</t>
  </si>
  <si>
    <t>YES</t>
  </si>
  <si>
    <t xml:space="preserve">  Broomfield, CO</t>
  </si>
  <si>
    <t>Request sent 7/30/09.</t>
  </si>
  <si>
    <t xml:space="preserve">   To support an education strategy session</t>
  </si>
  <si>
    <t>Report rec'd; all expended.</t>
  </si>
  <si>
    <t>Req sent 1/22/10, 7/16/10, 1/21/11.</t>
  </si>
  <si>
    <t>Pre bal of $1,181,219 at 1/1/09.</t>
  </si>
  <si>
    <t>Report states bal of $7,181,219</t>
  </si>
  <si>
    <t>Prev bal</t>
  </si>
  <si>
    <t>at 12/31/9 on full $13.5M</t>
  </si>
  <si>
    <t>at 12/31/09</t>
  </si>
  <si>
    <t>Previous bal</t>
  </si>
  <si>
    <t>Running balance of $2,397,013, 2/25/11 report states $1,729,322 spent, leaving balance of $5,451,897 at 12/31/09.  Spent $2,179,455 (1/1/10-6/30/10) + $675,000 (7/1/10-12/31/10) for a total of $2,854,455 during 2010, leaving balance of $2,597,442 at 12/31/10.</t>
  </si>
  <si>
    <t>Pd 2009</t>
  </si>
  <si>
    <t xml:space="preserve"> 6/30/11 letter covering last 1/2 of 2010.  [request signed form in July, but no further report for 2010]</t>
  </si>
  <si>
    <t>Total remaining</t>
  </si>
  <si>
    <t>Exp 2009, 2010</t>
  </si>
  <si>
    <t>Last half 2010</t>
  </si>
  <si>
    <t>Balance (of full $13,500,000)</t>
  </si>
  <si>
    <t>9001430.01</t>
  </si>
  <si>
    <t>Request sent 1/16/12.</t>
  </si>
  <si>
    <t>2/15 report states $22,434</t>
  </si>
  <si>
    <t xml:space="preserve">    To support general program activities</t>
  </si>
  <si>
    <t>bal. Followed up 7/12/12.</t>
  </si>
  <si>
    <t>AMOUNT PAID</t>
  </si>
  <si>
    <t>BALALCE AT</t>
  </si>
  <si>
    <t>REQUESTS SENT</t>
  </si>
  <si>
    <t>AMOUNT SPENT</t>
  </si>
  <si>
    <t>BALANCE</t>
  </si>
  <si>
    <t>PAID</t>
  </si>
  <si>
    <t>Expenses</t>
  </si>
  <si>
    <t>Payment</t>
  </si>
  <si>
    <t>Balance</t>
  </si>
  <si>
    <t>at</t>
  </si>
  <si>
    <t>CHARTER GROWTH FUND</t>
  </si>
  <si>
    <t>Commitment</t>
  </si>
  <si>
    <t>Total</t>
  </si>
  <si>
    <t>Report</t>
  </si>
  <si>
    <t>Date</t>
  </si>
  <si>
    <t>EAR</t>
  </si>
  <si>
    <t>Form</t>
  </si>
  <si>
    <t>Sent</t>
  </si>
  <si>
    <t>COMPLETE</t>
  </si>
  <si>
    <t>at 12/31/09 on full $13.5M</t>
  </si>
  <si>
    <t>expended.</t>
  </si>
  <si>
    <t>and 7/12/13. 7/16/13</t>
  </si>
  <si>
    <t>report states all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</si>
</sst>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3" formatCode="_(* #,##0.00_);_(* \(#,##0.00\);_(* &quot;-&quot;??_);_(@_)"/>
    <numFmt numFmtId="164" formatCode="mm/dd/yy"/>
    <numFmt numFmtId="165" formatCode="&quot;$&quot;#,##0"/>
    <numFmt numFmtId="166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u/>
      <sz val="10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9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164" fontId="2" fillId="0" borderId="2" xfId="0" applyNumberFormat="1" applyFont="1" applyBorder="1"/>
    <xf numFmtId="165" fontId="2" fillId="0" borderId="2" xfId="0" applyNumberFormat="1" applyFont="1" applyBorder="1"/>
    <xf numFmtId="166" fontId="2" fillId="0" borderId="2" xfId="0" applyNumberFormat="1" applyFont="1" applyBorder="1"/>
    <xf numFmtId="0" fontId="3" fillId="0" borderId="0" xfId="0" applyFont="1" applyBorder="1"/>
    <xf numFmtId="0" fontId="2" fillId="0" borderId="3" xfId="0" applyFont="1" applyBorder="1"/>
    <xf numFmtId="165" fontId="2" fillId="0" borderId="0" xfId="0" applyNumberFormat="1" applyFont="1" applyBorder="1"/>
    <xf numFmtId="0" fontId="2" fillId="0" borderId="4" xfId="0" applyFont="1" applyBorder="1" applyAlignment="1">
      <alignment wrapText="1"/>
    </xf>
    <xf numFmtId="0" fontId="2" fillId="0" borderId="0" xfId="0" applyFont="1" applyBorder="1"/>
    <xf numFmtId="164" fontId="2" fillId="0" borderId="0" xfId="0" applyNumberFormat="1" applyFont="1" applyBorder="1"/>
    <xf numFmtId="14" fontId="2" fillId="0" borderId="0" xfId="0" applyNumberFormat="1" applyFont="1" applyBorder="1"/>
    <xf numFmtId="166" fontId="2" fillId="0" borderId="0" xfId="0" applyNumberFormat="1" applyFont="1" applyBorder="1"/>
    <xf numFmtId="8" fontId="3" fillId="0" borderId="0" xfId="0" applyNumberFormat="1" applyFont="1" applyAlignment="1">
      <alignment horizontal="left"/>
    </xf>
    <xf numFmtId="0" fontId="2" fillId="0" borderId="5" xfId="0" applyFont="1" applyBorder="1" applyAlignment="1">
      <alignment horizontal="center" vertical="center"/>
    </xf>
    <xf numFmtId="165" fontId="2" fillId="0" borderId="6" xfId="0" applyNumberFormat="1" applyFont="1" applyBorder="1"/>
    <xf numFmtId="0" fontId="4" fillId="0" borderId="4" xfId="0" applyFont="1" applyBorder="1"/>
    <xf numFmtId="0" fontId="2" fillId="0" borderId="0" xfId="0" applyFont="1"/>
    <xf numFmtId="164" fontId="2" fillId="0" borderId="0" xfId="0" applyNumberFormat="1" applyFont="1"/>
    <xf numFmtId="165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6" fontId="2" fillId="0" borderId="0" xfId="0" applyNumberFormat="1" applyFont="1"/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4" xfId="0" applyFont="1" applyBorder="1"/>
    <xf numFmtId="165" fontId="2" fillId="0" borderId="0" xfId="0" applyNumberFormat="1" applyFont="1"/>
    <xf numFmtId="0" fontId="2" fillId="0" borderId="5" xfId="0" applyFont="1" applyBorder="1"/>
    <xf numFmtId="0" fontId="2" fillId="0" borderId="6" xfId="0" applyFont="1" applyBorder="1" applyAlignment="1">
      <alignment wrapText="1"/>
    </xf>
    <xf numFmtId="0" fontId="2" fillId="0" borderId="7" xfId="0" applyFont="1" applyBorder="1"/>
    <xf numFmtId="164" fontId="2" fillId="0" borderId="7" xfId="0" applyNumberFormat="1" applyFont="1" applyBorder="1"/>
    <xf numFmtId="165" fontId="2" fillId="0" borderId="7" xfId="0" applyNumberFormat="1" applyFont="1" applyBorder="1"/>
    <xf numFmtId="14" fontId="2" fillId="0" borderId="7" xfId="0" applyNumberFormat="1" applyFont="1" applyBorder="1"/>
    <xf numFmtId="166" fontId="2" fillId="0" borderId="7" xfId="0" applyNumberFormat="1" applyFont="1" applyBorder="1"/>
    <xf numFmtId="0" fontId="6" fillId="0" borderId="7" xfId="0" applyFont="1" applyBorder="1"/>
    <xf numFmtId="0" fontId="2" fillId="0" borderId="8" xfId="0" applyFont="1" applyBorder="1"/>
    <xf numFmtId="0" fontId="1" fillId="0" borderId="0" xfId="0" applyFont="1" applyAlignment="1">
      <alignment wrapText="1"/>
    </xf>
    <xf numFmtId="14" fontId="2" fillId="0" borderId="2" xfId="0" applyNumberFormat="1" applyFont="1" applyBorder="1"/>
    <xf numFmtId="0" fontId="3" fillId="0" borderId="2" xfId="0" applyFont="1" applyBorder="1"/>
    <xf numFmtId="165" fontId="7" fillId="0" borderId="0" xfId="0" applyNumberFormat="1" applyFont="1" applyBorder="1"/>
    <xf numFmtId="166" fontId="7" fillId="0" borderId="0" xfId="0" applyNumberFormat="1" applyFont="1" applyBorder="1"/>
    <xf numFmtId="0" fontId="2" fillId="0" borderId="6" xfId="0" applyFont="1" applyBorder="1"/>
    <xf numFmtId="0" fontId="3" fillId="0" borderId="7" xfId="0" applyFont="1" applyBorder="1"/>
    <xf numFmtId="166" fontId="3" fillId="0" borderId="2" xfId="0" applyNumberFormat="1" applyFont="1" applyBorder="1"/>
    <xf numFmtId="0" fontId="0" fillId="0" borderId="0" xfId="0" applyBorder="1"/>
    <xf numFmtId="165" fontId="2" fillId="0" borderId="0" xfId="0" applyNumberFormat="1" applyFont="1" applyFill="1" applyBorder="1"/>
    <xf numFmtId="2" fontId="2" fillId="0" borderId="0" xfId="0" applyNumberFormat="1" applyFont="1" applyBorder="1" applyAlignment="1">
      <alignment horizontal="right"/>
    </xf>
    <xf numFmtId="166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4" fontId="0" fillId="0" borderId="0" xfId="0" applyNumberFormat="1"/>
    <xf numFmtId="0" fontId="8" fillId="0" borderId="0" xfId="0" applyFont="1" applyAlignment="1">
      <alignment wrapText="1"/>
    </xf>
    <xf numFmtId="4" fontId="0" fillId="0" borderId="0" xfId="0" applyNumberFormat="1"/>
    <xf numFmtId="4" fontId="2" fillId="0" borderId="0" xfId="0" applyNumberFormat="1" applyFont="1" applyBorder="1"/>
    <xf numFmtId="4" fontId="0" fillId="0" borderId="0" xfId="0" applyNumberFormat="1" applyAlignment="1">
      <alignment horizontal="center" wrapText="1"/>
    </xf>
    <xf numFmtId="4" fontId="0" fillId="0" borderId="2" xfId="0" applyNumberFormat="1" applyBorder="1"/>
    <xf numFmtId="0" fontId="1" fillId="0" borderId="0" xfId="0" applyFont="1"/>
    <xf numFmtId="4" fontId="0" fillId="0" borderId="0" xfId="0" applyNumberForma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4" fontId="1" fillId="0" borderId="7" xfId="0" applyNumberFormat="1" applyFont="1" applyBorder="1" applyAlignment="1">
      <alignment horizontal="center" wrapText="1"/>
    </xf>
    <xf numFmtId="0" fontId="0" fillId="0" borderId="7" xfId="0" applyBorder="1"/>
    <xf numFmtId="0" fontId="0" fillId="0" borderId="7" xfId="0" applyBorder="1" applyAlignment="1">
      <alignment horizontal="right"/>
    </xf>
    <xf numFmtId="43" fontId="0" fillId="0" borderId="0" xfId="1" applyNumberFormat="1" applyFont="1"/>
    <xf numFmtId="43" fontId="0" fillId="0" borderId="0" xfId="0" applyNumberFormat="1"/>
    <xf numFmtId="166" fontId="10" fillId="0" borderId="0" xfId="0" applyNumberFormat="1" applyFont="1" applyBorder="1"/>
    <xf numFmtId="43" fontId="1" fillId="0" borderId="0" xfId="1" applyNumberFormat="1" applyFont="1"/>
    <xf numFmtId="0" fontId="3" fillId="0" borderId="1" xfId="0" applyFont="1" applyBorder="1"/>
    <xf numFmtId="0" fontId="3" fillId="0" borderId="4" xfId="0" applyFont="1" applyBorder="1"/>
    <xf numFmtId="0" fontId="3" fillId="0" borderId="6" xfId="0" applyFont="1" applyBorder="1"/>
    <xf numFmtId="0" fontId="0" fillId="0" borderId="0" xfId="1" applyNumberFormat="1" applyFont="1"/>
    <xf numFmtId="0" fontId="0" fillId="0" borderId="0" xfId="1" applyNumberFormat="1" applyFont="1" applyAlignment="1">
      <alignment horizontal="right"/>
    </xf>
    <xf numFmtId="166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43" fontId="0" fillId="0" borderId="5" xfId="1" applyNumberFormat="1" applyFont="1" applyBorder="1"/>
    <xf numFmtId="4" fontId="0" fillId="0" borderId="7" xfId="0" applyNumberFormat="1" applyBorder="1"/>
    <xf numFmtId="0" fontId="0" fillId="0" borderId="0" xfId="0" applyNumberFormat="1" applyBorder="1" applyAlignment="1">
      <alignment horizontal="left" vertical="center" wrapText="1"/>
    </xf>
    <xf numFmtId="0" fontId="1" fillId="0" borderId="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pane ySplit="1" topLeftCell="A18" activePane="bottomLeft" state="frozen"/>
      <selection pane="bottomLeft" activeCell="A46" sqref="A46"/>
    </sheetView>
  </sheetViews>
  <sheetFormatPr defaultRowHeight="15" x14ac:dyDescent="0.25"/>
  <cols>
    <col min="1" max="1" width="33.140625" bestFit="1" customWidth="1"/>
    <col min="2" max="2" width="11.7109375" customWidth="1"/>
    <col min="3" max="3" width="8.140625" bestFit="1" customWidth="1"/>
    <col min="4" max="4" width="19.42578125" customWidth="1"/>
    <col min="5" max="5" width="10.140625" bestFit="1" customWidth="1"/>
    <col min="6" max="6" width="13.5703125" bestFit="1" customWidth="1"/>
    <col min="7" max="7" width="12.140625" customWidth="1"/>
    <col min="8" max="8" width="12.7109375" bestFit="1" customWidth="1"/>
    <col min="9" max="9" width="25.85546875" bestFit="1" customWidth="1"/>
    <col min="10" max="10" width="13.28515625" bestFit="1" customWidth="1"/>
    <col min="11" max="11" width="10.7109375" bestFit="1" customWidth="1"/>
    <col min="12" max="12" width="14.28515625" bestFit="1" customWidth="1"/>
    <col min="13" max="13" width="2.7109375" customWidth="1"/>
    <col min="14" max="14" width="12" customWidth="1"/>
  </cols>
  <sheetData>
    <row r="1" spans="1:14" s="36" customFormat="1" ht="30" x14ac:dyDescent="0.25">
      <c r="A1" s="36" t="s">
        <v>7</v>
      </c>
      <c r="B1" s="36" t="s">
        <v>8</v>
      </c>
      <c r="C1" s="36" t="s">
        <v>9</v>
      </c>
      <c r="D1" s="36" t="s">
        <v>10</v>
      </c>
      <c r="E1" s="36" t="s">
        <v>11</v>
      </c>
      <c r="F1" s="36" t="s">
        <v>12</v>
      </c>
      <c r="G1" s="36" t="s">
        <v>13</v>
      </c>
      <c r="H1" s="36" t="s">
        <v>14</v>
      </c>
      <c r="I1" s="36" t="s">
        <v>15</v>
      </c>
      <c r="J1" s="36" t="s">
        <v>72</v>
      </c>
      <c r="L1" s="36" t="s">
        <v>58</v>
      </c>
    </row>
    <row r="8" spans="1:14" x14ac:dyDescent="0.25">
      <c r="A8" s="1" t="s">
        <v>1</v>
      </c>
      <c r="B8" s="2">
        <v>5001263</v>
      </c>
      <c r="C8" s="3">
        <v>38664</v>
      </c>
      <c r="D8" s="4">
        <v>1500000</v>
      </c>
      <c r="E8" s="4">
        <v>1500000</v>
      </c>
      <c r="F8" s="3">
        <v>38708</v>
      </c>
      <c r="G8" s="37">
        <v>39119</v>
      </c>
      <c r="H8" s="5">
        <v>1090900.2</v>
      </c>
      <c r="I8" s="68" t="s">
        <v>16</v>
      </c>
      <c r="J8" s="7"/>
      <c r="L8" s="64">
        <v>4500000</v>
      </c>
      <c r="N8" s="72"/>
    </row>
    <row r="9" spans="1:14" x14ac:dyDescent="0.25">
      <c r="A9" s="17" t="s">
        <v>3</v>
      </c>
      <c r="B9" s="10"/>
      <c r="C9" s="11"/>
      <c r="D9" s="39">
        <v>3000000</v>
      </c>
      <c r="E9" s="39">
        <v>3000000</v>
      </c>
      <c r="F9" s="11">
        <v>39061</v>
      </c>
      <c r="G9" s="12">
        <v>39325</v>
      </c>
      <c r="H9" s="40">
        <v>1169982</v>
      </c>
      <c r="I9" s="69" t="s">
        <v>17</v>
      </c>
      <c r="J9" s="27"/>
      <c r="L9" s="64">
        <v>-1090900</v>
      </c>
      <c r="N9" s="64"/>
    </row>
    <row r="10" spans="1:14" x14ac:dyDescent="0.25">
      <c r="A10" s="25" t="s">
        <v>18</v>
      </c>
      <c r="B10" s="10"/>
      <c r="C10" s="11"/>
      <c r="D10" s="8">
        <f>SUM(D8:D9)</f>
        <v>4500000</v>
      </c>
      <c r="E10" s="8">
        <f>SUM(E8:E9)</f>
        <v>4500000</v>
      </c>
      <c r="F10" s="11"/>
      <c r="G10" s="10"/>
      <c r="H10" s="13">
        <f>SUM(H8:H9)</f>
        <v>2260882.2000000002</v>
      </c>
      <c r="I10" s="69" t="s">
        <v>19</v>
      </c>
      <c r="J10" s="27"/>
      <c r="L10" s="64">
        <v>-1169982</v>
      </c>
      <c r="N10" s="64"/>
    </row>
    <row r="11" spans="1:14" x14ac:dyDescent="0.25">
      <c r="A11" s="25"/>
      <c r="B11" s="10"/>
      <c r="C11" s="11"/>
      <c r="D11" s="8"/>
      <c r="E11" s="8"/>
      <c r="F11" s="11"/>
      <c r="G11" s="12">
        <v>39608</v>
      </c>
      <c r="H11" s="40">
        <v>168256</v>
      </c>
      <c r="I11" s="69" t="s">
        <v>17</v>
      </c>
      <c r="J11" s="27"/>
      <c r="L11" s="64">
        <v>-168256</v>
      </c>
      <c r="N11" s="64"/>
    </row>
    <row r="12" spans="1:14" x14ac:dyDescent="0.25">
      <c r="A12" s="25"/>
      <c r="B12" s="10"/>
      <c r="C12" s="11"/>
      <c r="D12" s="8"/>
      <c r="E12" s="8"/>
      <c r="F12" s="11"/>
      <c r="G12" s="10"/>
      <c r="H12" s="66">
        <f>SUM(H10:H11)</f>
        <v>2429138.2000000002</v>
      </c>
      <c r="I12" s="69" t="s">
        <v>20</v>
      </c>
      <c r="J12" s="27"/>
      <c r="L12" s="67">
        <f>SUM(L8:L11)</f>
        <v>2070862</v>
      </c>
      <c r="N12" s="64"/>
    </row>
    <row r="13" spans="1:14" x14ac:dyDescent="0.25">
      <c r="A13" s="25"/>
      <c r="B13" s="10"/>
      <c r="C13" s="11"/>
      <c r="D13" s="8"/>
      <c r="E13" s="8"/>
      <c r="F13" s="11"/>
      <c r="G13" s="10"/>
      <c r="H13" s="13"/>
      <c r="I13" s="69" t="s">
        <v>21</v>
      </c>
      <c r="J13" s="27"/>
      <c r="L13" s="64">
        <v>3000000</v>
      </c>
      <c r="N13" s="71"/>
    </row>
    <row r="14" spans="1:14" x14ac:dyDescent="0.25">
      <c r="A14" s="41"/>
      <c r="B14" s="29"/>
      <c r="C14" s="30"/>
      <c r="D14" s="31"/>
      <c r="E14" s="31"/>
      <c r="F14" s="30"/>
      <c r="G14" s="29"/>
      <c r="H14" s="33"/>
      <c r="I14" s="70" t="s">
        <v>22</v>
      </c>
      <c r="J14" s="35"/>
      <c r="L14" s="64">
        <v>-5102987</v>
      </c>
      <c r="N14" s="64"/>
    </row>
    <row r="15" spans="1:14" x14ac:dyDescent="0.25">
      <c r="L15" s="64">
        <f>SUM(L12:L14)</f>
        <v>-32125</v>
      </c>
      <c r="N15" s="64"/>
    </row>
    <row r="16" spans="1:14" x14ac:dyDescent="0.25">
      <c r="A16" s="1" t="s">
        <v>1</v>
      </c>
      <c r="B16" s="2">
        <v>5001263</v>
      </c>
      <c r="C16" s="3">
        <v>39419</v>
      </c>
      <c r="D16" s="4">
        <v>3000000</v>
      </c>
      <c r="E16" s="4">
        <v>3000000</v>
      </c>
      <c r="F16" s="3">
        <v>39429</v>
      </c>
      <c r="G16" s="37">
        <v>39608</v>
      </c>
      <c r="H16" s="5">
        <v>168256</v>
      </c>
      <c r="I16" s="73" t="s">
        <v>23</v>
      </c>
      <c r="J16" s="7"/>
      <c r="L16" s="64">
        <v>168256</v>
      </c>
      <c r="N16" s="64"/>
    </row>
    <row r="17" spans="1:15" x14ac:dyDescent="0.25">
      <c r="A17" s="17" t="s">
        <v>3</v>
      </c>
      <c r="B17" s="18"/>
      <c r="C17" s="19"/>
      <c r="D17" s="26"/>
      <c r="E17" s="26"/>
      <c r="F17" s="21" t="s">
        <v>24</v>
      </c>
      <c r="G17" s="19">
        <v>39749</v>
      </c>
      <c r="H17" s="22">
        <v>5102987</v>
      </c>
      <c r="I17" s="69" t="s">
        <v>25</v>
      </c>
      <c r="J17" s="27"/>
      <c r="L17" s="64">
        <f>SUM(L15:L16)</f>
        <v>136131</v>
      </c>
      <c r="N17" s="64"/>
    </row>
    <row r="18" spans="1:15" x14ac:dyDescent="0.25">
      <c r="A18" s="25" t="s">
        <v>18</v>
      </c>
      <c r="B18" s="18"/>
      <c r="C18" s="19"/>
      <c r="D18" s="26"/>
      <c r="E18" s="26"/>
      <c r="F18" s="19"/>
      <c r="G18" s="18"/>
      <c r="H18" s="22"/>
      <c r="I18" s="69" t="s">
        <v>26</v>
      </c>
      <c r="J18" s="27"/>
      <c r="L18" s="64"/>
      <c r="N18" s="64"/>
    </row>
    <row r="19" spans="1:15" x14ac:dyDescent="0.25">
      <c r="A19" s="25"/>
      <c r="B19" s="18"/>
      <c r="C19" s="19"/>
      <c r="D19" s="26"/>
      <c r="E19" s="26"/>
      <c r="F19" s="19"/>
      <c r="G19" s="18"/>
      <c r="H19" s="22"/>
      <c r="I19" s="69" t="s">
        <v>27</v>
      </c>
      <c r="J19" s="27"/>
      <c r="L19" s="64"/>
      <c r="N19" s="64"/>
    </row>
    <row r="20" spans="1:15" x14ac:dyDescent="0.25">
      <c r="A20" s="41"/>
      <c r="B20" s="29"/>
      <c r="C20" s="30"/>
      <c r="D20" s="31"/>
      <c r="E20" s="31"/>
      <c r="F20" s="30"/>
      <c r="G20" s="29"/>
      <c r="H20" s="33"/>
      <c r="I20" s="70"/>
      <c r="J20" s="35"/>
      <c r="L20" s="64"/>
      <c r="N20" s="64"/>
    </row>
    <row r="21" spans="1:15" x14ac:dyDescent="0.25">
      <c r="A21" s="25" t="s">
        <v>1</v>
      </c>
      <c r="B21" s="10">
        <v>5001263</v>
      </c>
      <c r="C21" s="11">
        <v>38664</v>
      </c>
      <c r="D21" s="8">
        <v>13500000</v>
      </c>
      <c r="E21" s="8">
        <v>3000000</v>
      </c>
      <c r="F21" s="11">
        <v>39822</v>
      </c>
      <c r="G21" s="12">
        <v>40599</v>
      </c>
      <c r="H21" s="13">
        <v>1729322</v>
      </c>
      <c r="I21" s="68" t="s">
        <v>35</v>
      </c>
      <c r="J21" s="74" t="s">
        <v>30</v>
      </c>
      <c r="L21" s="64">
        <v>13500000</v>
      </c>
      <c r="N21" s="64"/>
    </row>
    <row r="22" spans="1:15" x14ac:dyDescent="0.25">
      <c r="A22" s="17" t="s">
        <v>3</v>
      </c>
      <c r="B22" s="18"/>
      <c r="C22" s="19"/>
      <c r="D22" s="26"/>
      <c r="E22" s="26">
        <v>3000000</v>
      </c>
      <c r="F22" s="11">
        <v>40163</v>
      </c>
      <c r="G22" s="12">
        <v>40724</v>
      </c>
      <c r="H22" s="13">
        <f>2854455-1311335</f>
        <v>1543120</v>
      </c>
      <c r="I22" s="69" t="s">
        <v>36</v>
      </c>
      <c r="J22" s="75"/>
      <c r="L22" s="64">
        <v>-1729322</v>
      </c>
      <c r="N22" s="64"/>
    </row>
    <row r="23" spans="1:15" x14ac:dyDescent="0.25">
      <c r="A23" s="25" t="s">
        <v>5</v>
      </c>
      <c r="B23" s="18"/>
      <c r="C23" s="19"/>
      <c r="D23" s="26"/>
      <c r="E23" s="4">
        <f>SUM(E21:E22)</f>
        <v>6000000</v>
      </c>
      <c r="F23" s="19"/>
      <c r="G23" s="12"/>
      <c r="H23" s="5">
        <f>SUM(H21:H22)</f>
        <v>3272442</v>
      </c>
      <c r="I23" s="69" t="s">
        <v>37</v>
      </c>
      <c r="J23" s="75">
        <v>7181219</v>
      </c>
      <c r="L23" s="64">
        <v>-1543120</v>
      </c>
      <c r="N23" s="64"/>
    </row>
    <row r="24" spans="1:15" x14ac:dyDescent="0.25">
      <c r="A24" s="25"/>
      <c r="B24" s="18"/>
      <c r="C24" s="19"/>
      <c r="D24" s="26" t="s">
        <v>38</v>
      </c>
      <c r="E24" s="31">
        <v>1181219</v>
      </c>
      <c r="F24" s="19"/>
      <c r="G24" s="18"/>
      <c r="H24" s="22"/>
      <c r="I24" s="69" t="s">
        <v>73</v>
      </c>
      <c r="J24" s="75"/>
      <c r="L24" s="64"/>
      <c r="N24" s="64"/>
    </row>
    <row r="25" spans="1:15" x14ac:dyDescent="0.25">
      <c r="A25" s="41"/>
      <c r="B25" s="29"/>
      <c r="C25" s="30"/>
      <c r="D25" s="31" t="s">
        <v>40</v>
      </c>
      <c r="E25" s="31">
        <f>SUM(E23:E24)</f>
        <v>7181219</v>
      </c>
      <c r="F25" s="31">
        <v>-3908777</v>
      </c>
      <c r="G25" s="31">
        <f>SUM(E25:F25)</f>
        <v>3272442</v>
      </c>
      <c r="H25" s="33"/>
      <c r="I25" s="70"/>
      <c r="J25" s="35"/>
      <c r="L25" s="65"/>
      <c r="N25" s="65"/>
    </row>
    <row r="26" spans="1:15" s="36" customFormat="1" x14ac:dyDescent="0.25"/>
    <row r="28" spans="1:15" x14ac:dyDescent="0.25">
      <c r="A28" s="8">
        <v>1181219</v>
      </c>
      <c r="B28" s="8" t="s">
        <v>41</v>
      </c>
      <c r="C28" s="44"/>
      <c r="D28" s="77" t="s">
        <v>42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spans="1:15" x14ac:dyDescent="0.25">
      <c r="A29" s="16">
        <v>6000000</v>
      </c>
      <c r="B29" s="8" t="s">
        <v>43</v>
      </c>
      <c r="D29" t="s">
        <v>44</v>
      </c>
    </row>
    <row r="30" spans="1:15" x14ac:dyDescent="0.25">
      <c r="A30" s="8">
        <f>SUM(A28:A29)</f>
        <v>7181219</v>
      </c>
      <c r="B30" s="8" t="s">
        <v>45</v>
      </c>
    </row>
    <row r="31" spans="1:15" x14ac:dyDescent="0.25">
      <c r="A31" s="16">
        <v>-3908777</v>
      </c>
      <c r="B31" s="8" t="s">
        <v>46</v>
      </c>
      <c r="F31" s="47">
        <v>5451897</v>
      </c>
    </row>
    <row r="32" spans="1:15" x14ac:dyDescent="0.25">
      <c r="A32" s="8">
        <f>SUM(A30:A31)</f>
        <v>3272442</v>
      </c>
      <c r="B32" s="8"/>
      <c r="F32" s="47">
        <v>-2854455</v>
      </c>
      <c r="O32">
        <v>2179455</v>
      </c>
    </row>
    <row r="33" spans="1:15" x14ac:dyDescent="0.25">
      <c r="A33" s="8">
        <v>-675000</v>
      </c>
      <c r="B33" s="8" t="s">
        <v>47</v>
      </c>
      <c r="F33" s="47">
        <f>SUM(F31:F32)</f>
        <v>2597442</v>
      </c>
      <c r="O33">
        <v>675000</v>
      </c>
    </row>
    <row r="34" spans="1:15" x14ac:dyDescent="0.25">
      <c r="A34" s="8">
        <f>SUM(A32:A33)</f>
        <v>2597442</v>
      </c>
      <c r="B34" s="45" t="s">
        <v>48</v>
      </c>
      <c r="O34">
        <f>SUM(O32:O33)</f>
        <v>2854455</v>
      </c>
    </row>
    <row r="36" spans="1:15" x14ac:dyDescent="0.25">
      <c r="A36" s="44">
        <f>3272442-4583777</f>
        <v>-1311335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</row>
    <row r="37" spans="1:15" ht="15.75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</row>
    <row r="38" spans="1:15" x14ac:dyDescent="0.25">
      <c r="A38" s="1"/>
      <c r="B38" s="2"/>
      <c r="C38" s="3"/>
      <c r="D38" s="4"/>
      <c r="E38" s="4"/>
      <c r="F38" s="3"/>
      <c r="G38" s="2"/>
      <c r="H38" s="5"/>
      <c r="I38" s="5" t="s">
        <v>0</v>
      </c>
      <c r="J38" s="7"/>
      <c r="K38" s="8">
        <v>3000000</v>
      </c>
    </row>
    <row r="39" spans="1:15" x14ac:dyDescent="0.25">
      <c r="A39" s="9" t="s">
        <v>1</v>
      </c>
      <c r="B39" s="10">
        <v>9001430</v>
      </c>
      <c r="C39" s="11">
        <v>40232</v>
      </c>
      <c r="D39" s="8">
        <v>3000000</v>
      </c>
      <c r="E39" s="8">
        <v>3000000</v>
      </c>
      <c r="F39" s="11">
        <v>40514</v>
      </c>
      <c r="G39" s="12">
        <v>40599</v>
      </c>
      <c r="H39" s="13">
        <v>1769183</v>
      </c>
      <c r="I39" s="14" t="s">
        <v>2</v>
      </c>
      <c r="J39" s="15"/>
      <c r="K39" s="16">
        <v>-1769183</v>
      </c>
    </row>
    <row r="40" spans="1:15" x14ac:dyDescent="0.25">
      <c r="A40" s="17" t="s">
        <v>3</v>
      </c>
      <c r="B40" s="18"/>
      <c r="C40" s="19"/>
      <c r="D40" s="20"/>
      <c r="E40" s="21"/>
      <c r="F40" s="21"/>
      <c r="G40" s="18"/>
      <c r="H40" s="22"/>
      <c r="I40" s="23" t="s">
        <v>4</v>
      </c>
      <c r="J40" s="24"/>
      <c r="K40" s="8">
        <f>SUM(K38:K39)</f>
        <v>1230817</v>
      </c>
    </row>
    <row r="41" spans="1:15" x14ac:dyDescent="0.25">
      <c r="A41" s="25" t="s">
        <v>5</v>
      </c>
      <c r="B41" s="18"/>
      <c r="C41" s="19"/>
      <c r="D41" s="26"/>
      <c r="E41" s="19"/>
      <c r="F41" s="19"/>
      <c r="G41" s="18"/>
      <c r="H41" s="22"/>
      <c r="I41" s="6" t="s">
        <v>6</v>
      </c>
      <c r="J41" s="27"/>
    </row>
    <row r="42" spans="1:15" ht="15.75" x14ac:dyDescent="0.25">
      <c r="A42" s="28"/>
      <c r="B42" s="29"/>
      <c r="C42" s="30"/>
      <c r="D42" s="31"/>
      <c r="E42" s="31"/>
      <c r="F42" s="32"/>
      <c r="G42" s="32"/>
      <c r="H42" s="33"/>
      <c r="I42" s="34"/>
      <c r="J42" s="35"/>
      <c r="K42" s="34"/>
    </row>
    <row r="43" spans="1:15" x14ac:dyDescent="0.25">
      <c r="F43" s="3"/>
      <c r="I43" s="6"/>
      <c r="J43" s="7"/>
    </row>
    <row r="44" spans="1:15" x14ac:dyDescent="0.25">
      <c r="A44" s="9" t="s">
        <v>1</v>
      </c>
      <c r="B44" s="46" t="s">
        <v>49</v>
      </c>
      <c r="C44" s="11">
        <v>40855</v>
      </c>
      <c r="D44" s="8">
        <v>3000000</v>
      </c>
      <c r="E44" s="8">
        <v>3000000</v>
      </c>
      <c r="F44" s="11">
        <v>40887</v>
      </c>
      <c r="G44" s="12">
        <v>40954</v>
      </c>
      <c r="H44" s="13">
        <v>17566</v>
      </c>
      <c r="I44" s="14" t="s">
        <v>50</v>
      </c>
      <c r="J44" s="15"/>
    </row>
    <row r="45" spans="1:15" x14ac:dyDescent="0.25">
      <c r="A45" s="17" t="s">
        <v>31</v>
      </c>
      <c r="B45" s="18"/>
      <c r="C45" s="19"/>
      <c r="D45" s="20"/>
      <c r="E45" s="21"/>
      <c r="F45" s="21"/>
      <c r="G45" s="18"/>
      <c r="H45" s="22"/>
      <c r="I45" s="14" t="s">
        <v>51</v>
      </c>
      <c r="J45" s="24"/>
    </row>
    <row r="46" spans="1:15" x14ac:dyDescent="0.25">
      <c r="A46" s="25" t="s">
        <v>52</v>
      </c>
      <c r="B46" s="18"/>
      <c r="C46" s="19"/>
      <c r="D46" s="26"/>
      <c r="E46" s="19"/>
      <c r="F46" s="19"/>
      <c r="G46" s="18"/>
      <c r="H46" s="22"/>
      <c r="I46" s="23" t="s">
        <v>53</v>
      </c>
      <c r="J46" s="27"/>
    </row>
    <row r="47" spans="1:15" x14ac:dyDescent="0.25">
      <c r="A47" s="28"/>
      <c r="B47" s="29"/>
      <c r="C47" s="30"/>
      <c r="D47" s="31"/>
      <c r="E47" s="31"/>
      <c r="F47" s="31"/>
      <c r="G47" s="32"/>
      <c r="H47" s="33"/>
      <c r="I47" s="42"/>
      <c r="J47" s="35"/>
    </row>
    <row r="50" spans="1:10" x14ac:dyDescent="0.25">
      <c r="A50" s="1"/>
      <c r="B50" s="2"/>
      <c r="C50" s="3"/>
      <c r="D50" s="4"/>
      <c r="E50" s="4"/>
      <c r="F50" s="3"/>
      <c r="G50" s="2"/>
      <c r="H50" s="5"/>
      <c r="I50" s="38"/>
      <c r="J50" s="7"/>
    </row>
    <row r="51" spans="1:10" x14ac:dyDescent="0.25">
      <c r="A51" s="9" t="s">
        <v>1</v>
      </c>
      <c r="B51" s="10">
        <v>7001562</v>
      </c>
      <c r="C51" s="11">
        <v>39497</v>
      </c>
      <c r="D51" s="8">
        <v>25000</v>
      </c>
      <c r="E51" s="8">
        <v>25000</v>
      </c>
      <c r="F51" s="11">
        <v>39548</v>
      </c>
      <c r="G51" s="12">
        <v>40130</v>
      </c>
      <c r="H51" s="13">
        <v>25000</v>
      </c>
      <c r="I51" s="6" t="s">
        <v>28</v>
      </c>
      <c r="J51" s="15" t="s">
        <v>30</v>
      </c>
    </row>
    <row r="52" spans="1:10" x14ac:dyDescent="0.25">
      <c r="A52" s="17" t="s">
        <v>31</v>
      </c>
      <c r="B52" s="18"/>
      <c r="C52" s="19"/>
      <c r="D52" s="26"/>
      <c r="E52" s="26"/>
      <c r="F52" s="19"/>
      <c r="G52" s="18"/>
      <c r="H52" s="22"/>
      <c r="I52" s="18" t="s">
        <v>32</v>
      </c>
      <c r="J52" s="24"/>
    </row>
    <row r="53" spans="1:10" ht="26.25" x14ac:dyDescent="0.25">
      <c r="A53" s="9" t="s">
        <v>33</v>
      </c>
      <c r="B53" s="18"/>
      <c r="C53" s="19"/>
      <c r="D53" s="26"/>
      <c r="E53" s="26"/>
      <c r="F53" s="19"/>
      <c r="G53" s="18"/>
      <c r="H53" s="22"/>
      <c r="I53" s="18" t="s">
        <v>34</v>
      </c>
      <c r="J53" s="27"/>
    </row>
    <row r="54" spans="1:10" x14ac:dyDescent="0.25">
      <c r="A54" s="28"/>
      <c r="B54" s="29"/>
      <c r="C54" s="30"/>
      <c r="D54" s="31"/>
      <c r="E54" s="31"/>
      <c r="F54" s="30"/>
      <c r="G54" s="32"/>
      <c r="H54" s="33"/>
      <c r="I54" s="42"/>
      <c r="J54" s="35"/>
    </row>
  </sheetData>
  <mergeCells count="1">
    <mergeCell ref="D28:O28"/>
  </mergeCells>
  <printOptions gridLines="1"/>
  <pageMargins left="0.25" right="0.25" top="0.75" bottom="0.75" header="0.3" footer="0.3"/>
  <pageSetup orientation="landscape" r:id="rId1"/>
  <headerFooter>
    <oddHeader>&amp;CCHARTER GROWTH FUND
EXPENDITURE ACCOUNTING REPORTS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pane ySplit="1" topLeftCell="A2" activePane="bottomLeft" state="frozen"/>
      <selection pane="bottomLeft" activeCell="K25" sqref="K25"/>
    </sheetView>
  </sheetViews>
  <sheetFormatPr defaultRowHeight="15" x14ac:dyDescent="0.25"/>
  <cols>
    <col min="2" max="2" width="16.42578125" customWidth="1"/>
    <col min="3" max="3" width="14.42578125" customWidth="1"/>
    <col min="4" max="4" width="15.85546875" customWidth="1"/>
    <col min="5" max="5" width="13.85546875" customWidth="1"/>
    <col min="6" max="6" width="12.5703125" customWidth="1"/>
    <col min="7" max="7" width="16.85546875" customWidth="1"/>
    <col min="8" max="8" width="21" customWidth="1"/>
    <col min="9" max="9" width="36.7109375" bestFit="1" customWidth="1"/>
  </cols>
  <sheetData>
    <row r="1" spans="1:12" ht="30" x14ac:dyDescent="0.25">
      <c r="A1" s="36"/>
      <c r="B1" s="36" t="s">
        <v>8</v>
      </c>
      <c r="C1" s="36" t="s">
        <v>9</v>
      </c>
      <c r="D1" s="36" t="s">
        <v>10</v>
      </c>
      <c r="E1" s="36" t="s">
        <v>11</v>
      </c>
      <c r="F1" s="36" t="s">
        <v>12</v>
      </c>
      <c r="G1" s="36" t="s">
        <v>13</v>
      </c>
      <c r="H1" s="36" t="s">
        <v>14</v>
      </c>
      <c r="I1" s="36" t="s">
        <v>15</v>
      </c>
    </row>
    <row r="2" spans="1:12" x14ac:dyDescent="0.25">
      <c r="A2" s="44"/>
      <c r="B2" s="10">
        <v>5001263</v>
      </c>
      <c r="C2" s="11">
        <v>38664</v>
      </c>
      <c r="D2" s="8">
        <v>1500000</v>
      </c>
      <c r="E2" s="39">
        <v>1500000</v>
      </c>
      <c r="F2" s="11">
        <v>38708</v>
      </c>
      <c r="G2" s="12">
        <v>39325</v>
      </c>
      <c r="H2" s="13">
        <v>1169982</v>
      </c>
      <c r="I2" s="6" t="s">
        <v>17</v>
      </c>
      <c r="J2" s="44"/>
      <c r="K2" s="44"/>
      <c r="L2" s="44"/>
    </row>
    <row r="3" spans="1:12" x14ac:dyDescent="0.25">
      <c r="A3" s="44"/>
      <c r="B3" s="44"/>
      <c r="C3" s="11">
        <v>39029</v>
      </c>
      <c r="D3" s="8">
        <v>3000000</v>
      </c>
      <c r="E3" s="8">
        <v>3000000</v>
      </c>
      <c r="F3" s="11">
        <v>39059</v>
      </c>
      <c r="G3" s="12">
        <v>39119</v>
      </c>
      <c r="H3" s="40">
        <v>1090900.2</v>
      </c>
      <c r="I3" s="6" t="s">
        <v>16</v>
      </c>
      <c r="J3" s="44"/>
      <c r="K3" s="44"/>
      <c r="L3" s="44"/>
    </row>
    <row r="4" spans="1:12" x14ac:dyDescent="0.25">
      <c r="A4" s="44"/>
      <c r="B4" s="44"/>
      <c r="C4" s="44"/>
      <c r="D4" s="44"/>
      <c r="E4" s="8">
        <f>SUM(E2:E3)</f>
        <v>4500000</v>
      </c>
      <c r="F4" s="11"/>
      <c r="G4" s="10"/>
      <c r="H4" s="13">
        <f>SUM(H2:H3)</f>
        <v>2260882.2000000002</v>
      </c>
      <c r="I4" s="6" t="s">
        <v>19</v>
      </c>
      <c r="J4" s="10"/>
      <c r="K4" s="44"/>
      <c r="L4" s="44"/>
    </row>
    <row r="5" spans="1:12" x14ac:dyDescent="0.25">
      <c r="A5" s="44"/>
      <c r="B5" s="44"/>
      <c r="C5" s="44"/>
      <c r="D5" s="44"/>
      <c r="E5" s="8"/>
      <c r="F5" s="11"/>
      <c r="G5" s="12">
        <v>39608</v>
      </c>
      <c r="H5" s="40">
        <v>168256</v>
      </c>
      <c r="I5" s="6" t="s">
        <v>17</v>
      </c>
      <c r="J5" s="10"/>
      <c r="K5" s="44"/>
      <c r="L5" s="44"/>
    </row>
    <row r="6" spans="1:12" x14ac:dyDescent="0.25">
      <c r="A6" s="44"/>
      <c r="B6" s="44"/>
      <c r="C6" s="44"/>
      <c r="D6" s="44"/>
      <c r="E6" s="8"/>
      <c r="F6" s="11"/>
      <c r="G6" s="10"/>
      <c r="H6" s="13">
        <f>SUM(H4:H5)</f>
        <v>2429138.2000000002</v>
      </c>
      <c r="I6" s="6" t="s">
        <v>20</v>
      </c>
      <c r="J6" s="10"/>
      <c r="K6" s="44"/>
      <c r="L6" s="44"/>
    </row>
    <row r="7" spans="1:12" x14ac:dyDescent="0.25">
      <c r="A7" s="44"/>
      <c r="B7" s="44"/>
      <c r="C7" s="44"/>
      <c r="D7" s="44"/>
      <c r="E7" s="8"/>
      <c r="F7" s="11"/>
      <c r="G7" s="10"/>
      <c r="H7" s="13"/>
      <c r="I7" s="6" t="s">
        <v>21</v>
      </c>
      <c r="J7" s="10"/>
      <c r="K7" s="44"/>
      <c r="L7" s="44"/>
    </row>
    <row r="8" spans="1:12" x14ac:dyDescent="0.25">
      <c r="A8" s="44"/>
      <c r="B8" s="44"/>
      <c r="C8" s="44"/>
      <c r="D8" s="44"/>
      <c r="E8" s="8"/>
      <c r="F8" s="11"/>
      <c r="G8" s="10"/>
      <c r="H8" s="13"/>
      <c r="I8" s="6" t="s">
        <v>22</v>
      </c>
      <c r="J8" s="10"/>
      <c r="K8" s="44"/>
      <c r="L8" s="44"/>
    </row>
    <row r="9" spans="1:12" x14ac:dyDescent="0.25">
      <c r="A9" s="44"/>
      <c r="B9" s="2">
        <v>5001263</v>
      </c>
      <c r="C9" s="3">
        <v>39419</v>
      </c>
      <c r="D9" s="4">
        <v>3000000</v>
      </c>
      <c r="E9" s="4">
        <v>3000000</v>
      </c>
      <c r="F9" s="3">
        <v>39429</v>
      </c>
      <c r="G9" s="37">
        <v>39608</v>
      </c>
      <c r="H9" s="5">
        <v>168256</v>
      </c>
      <c r="I9" s="43" t="s">
        <v>23</v>
      </c>
      <c r="J9" s="7"/>
      <c r="K9" s="44"/>
      <c r="L9" s="44"/>
    </row>
    <row r="10" spans="1:12" x14ac:dyDescent="0.25">
      <c r="A10" s="44"/>
      <c r="B10" s="18"/>
      <c r="C10" s="19"/>
      <c r="D10" s="26"/>
      <c r="E10" s="26"/>
      <c r="F10" s="21" t="s">
        <v>24</v>
      </c>
      <c r="G10" s="19">
        <v>39749</v>
      </c>
      <c r="H10" s="22">
        <v>5102987</v>
      </c>
      <c r="I10" s="23" t="s">
        <v>25</v>
      </c>
      <c r="J10" s="27"/>
      <c r="K10" s="44"/>
      <c r="L10" s="44"/>
    </row>
    <row r="11" spans="1:12" x14ac:dyDescent="0.25">
      <c r="A11" s="44"/>
      <c r="B11" s="18"/>
      <c r="C11" s="19"/>
      <c r="D11" s="26"/>
      <c r="E11" s="26"/>
      <c r="F11" s="19"/>
      <c r="G11" s="18"/>
      <c r="H11" s="22"/>
      <c r="I11" s="23" t="s">
        <v>26</v>
      </c>
      <c r="J11" s="27"/>
      <c r="K11" s="44"/>
      <c r="L11" s="44"/>
    </row>
    <row r="12" spans="1:12" x14ac:dyDescent="0.25">
      <c r="A12" s="44"/>
      <c r="B12" s="18"/>
      <c r="C12" s="19"/>
      <c r="D12" s="26"/>
      <c r="E12" s="26"/>
      <c r="F12" s="19"/>
      <c r="G12" s="18"/>
      <c r="H12" s="22"/>
      <c r="I12" s="23" t="s">
        <v>27</v>
      </c>
      <c r="J12" s="27"/>
      <c r="K12" s="44"/>
      <c r="L12" s="44"/>
    </row>
    <row r="13" spans="1:12" x14ac:dyDescent="0.25">
      <c r="A13" s="44"/>
      <c r="B13" s="10">
        <v>5001263</v>
      </c>
      <c r="C13" s="11">
        <v>38664</v>
      </c>
      <c r="D13" s="8">
        <v>13500000</v>
      </c>
      <c r="E13" s="8">
        <v>3000000</v>
      </c>
      <c r="F13" s="11">
        <v>39822</v>
      </c>
      <c r="G13" s="12">
        <v>40599</v>
      </c>
      <c r="H13" s="13">
        <v>1729322</v>
      </c>
      <c r="I13" s="6" t="s">
        <v>35</v>
      </c>
      <c r="J13" s="44"/>
      <c r="K13" s="44"/>
      <c r="L13" s="44"/>
    </row>
    <row r="14" spans="1:12" x14ac:dyDescent="0.25">
      <c r="B14" s="18"/>
      <c r="C14" s="19"/>
      <c r="D14" s="26"/>
      <c r="E14" s="26">
        <v>3000000</v>
      </c>
      <c r="F14" s="11">
        <v>40163</v>
      </c>
      <c r="G14" s="12">
        <v>40724</v>
      </c>
      <c r="H14" s="13">
        <f>2854455-1311335</f>
        <v>1543120</v>
      </c>
      <c r="I14" s="6" t="s">
        <v>36</v>
      </c>
    </row>
    <row r="15" spans="1:12" x14ac:dyDescent="0.25">
      <c r="B15" s="18"/>
      <c r="C15" s="19"/>
      <c r="D15" s="26"/>
      <c r="E15" s="4">
        <f>SUM(E13:E14)</f>
        <v>6000000</v>
      </c>
      <c r="F15" s="19"/>
      <c r="G15" s="12"/>
      <c r="H15" s="5">
        <f>SUM(H13:H14)</f>
        <v>3272442</v>
      </c>
      <c r="I15" s="23" t="s">
        <v>37</v>
      </c>
    </row>
    <row r="16" spans="1:12" x14ac:dyDescent="0.25">
      <c r="B16" s="18"/>
      <c r="C16" s="19"/>
      <c r="D16" s="26" t="s">
        <v>38</v>
      </c>
      <c r="E16" s="31">
        <v>1181219</v>
      </c>
      <c r="F16" s="19"/>
      <c r="G16" s="18"/>
      <c r="H16" s="22"/>
      <c r="I16" s="23" t="s">
        <v>39</v>
      </c>
    </row>
    <row r="17" spans="1:9" x14ac:dyDescent="0.25">
      <c r="B17" s="29"/>
      <c r="C17" s="30"/>
      <c r="D17" s="31" t="s">
        <v>40</v>
      </c>
      <c r="E17" s="31">
        <f>SUM(E15:E16)</f>
        <v>7181219</v>
      </c>
      <c r="F17" s="31">
        <v>-3908777</v>
      </c>
      <c r="G17" s="31">
        <f>SUM(E17:F17)</f>
        <v>3272442</v>
      </c>
      <c r="H17" s="33"/>
      <c r="I17" s="42"/>
    </row>
    <row r="19" spans="1:9" s="56" customFormat="1" ht="30" x14ac:dyDescent="0.25">
      <c r="A19" t="s">
        <v>8</v>
      </c>
      <c r="B19" s="48" t="s">
        <v>9</v>
      </c>
      <c r="C19" s="48" t="s">
        <v>10</v>
      </c>
      <c r="D19" s="49" t="s">
        <v>12</v>
      </c>
      <c r="E19" s="48" t="s">
        <v>55</v>
      </c>
      <c r="F19" s="54" t="s">
        <v>54</v>
      </c>
      <c r="G19" s="48" t="s">
        <v>13</v>
      </c>
      <c r="H19" s="48" t="s">
        <v>56</v>
      </c>
    </row>
    <row r="20" spans="1:9" x14ac:dyDescent="0.25">
      <c r="A20">
        <v>5001263</v>
      </c>
      <c r="B20" s="50">
        <v>38664</v>
      </c>
      <c r="C20" s="52">
        <v>1500000</v>
      </c>
      <c r="D20" s="11">
        <v>38708</v>
      </c>
      <c r="E20" s="50"/>
      <c r="F20" s="52">
        <v>1500000</v>
      </c>
      <c r="H20" s="50">
        <v>39278</v>
      </c>
    </row>
    <row r="21" spans="1:9" x14ac:dyDescent="0.25">
      <c r="F21" s="52">
        <v>-1169982</v>
      </c>
      <c r="G21" s="50">
        <v>39325</v>
      </c>
    </row>
    <row r="22" spans="1:9" x14ac:dyDescent="0.25">
      <c r="F22" s="55">
        <f>SUM(F20:F21)</f>
        <v>330018</v>
      </c>
    </row>
    <row r="23" spans="1:9" x14ac:dyDescent="0.25">
      <c r="F23" s="52"/>
    </row>
    <row r="24" spans="1:9" x14ac:dyDescent="0.25">
      <c r="F24" s="52"/>
    </row>
    <row r="25" spans="1:9" x14ac:dyDescent="0.25">
      <c r="F25" s="52"/>
    </row>
    <row r="26" spans="1:9" x14ac:dyDescent="0.25">
      <c r="F26" s="52"/>
    </row>
    <row r="27" spans="1:9" x14ac:dyDescent="0.25">
      <c r="F27" s="52"/>
    </row>
    <row r="28" spans="1:9" x14ac:dyDescent="0.25">
      <c r="F28" s="52"/>
    </row>
    <row r="29" spans="1:9" x14ac:dyDescent="0.25">
      <c r="F29" s="52"/>
    </row>
    <row r="30" spans="1:9" x14ac:dyDescent="0.25">
      <c r="F30" s="52"/>
    </row>
    <row r="31" spans="1:9" x14ac:dyDescent="0.25">
      <c r="F31" s="52"/>
    </row>
    <row r="32" spans="1:9" x14ac:dyDescent="0.25">
      <c r="F32" s="52"/>
    </row>
    <row r="33" spans="6:6" x14ac:dyDescent="0.25">
      <c r="F33" s="52"/>
    </row>
    <row r="34" spans="6:6" x14ac:dyDescent="0.25">
      <c r="F34" s="52"/>
    </row>
    <row r="35" spans="6:6" x14ac:dyDescent="0.25">
      <c r="F35" s="52"/>
    </row>
    <row r="36" spans="6:6" x14ac:dyDescent="0.25">
      <c r="F36" s="52"/>
    </row>
    <row r="37" spans="6:6" x14ac:dyDescent="0.25">
      <c r="F37" s="52"/>
    </row>
    <row r="38" spans="6:6" x14ac:dyDescent="0.25">
      <c r="F38" s="52"/>
    </row>
    <row r="39" spans="6:6" x14ac:dyDescent="0.25">
      <c r="F39" s="52"/>
    </row>
    <row r="40" spans="6:6" x14ac:dyDescent="0.25">
      <c r="F40" s="52"/>
    </row>
    <row r="41" spans="6:6" x14ac:dyDescent="0.25">
      <c r="F41" s="52"/>
    </row>
    <row r="42" spans="6:6" x14ac:dyDescent="0.25">
      <c r="F42" s="52"/>
    </row>
    <row r="43" spans="6:6" x14ac:dyDescent="0.25">
      <c r="F43" s="52"/>
    </row>
    <row r="44" spans="6:6" x14ac:dyDescent="0.25">
      <c r="F44" s="52"/>
    </row>
    <row r="45" spans="6:6" x14ac:dyDescent="0.25">
      <c r="F45" s="52"/>
    </row>
    <row r="46" spans="6:6" x14ac:dyDescent="0.25">
      <c r="F46" s="5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/>
  </sheetViews>
  <sheetFormatPr defaultRowHeight="15" x14ac:dyDescent="0.25"/>
  <cols>
    <col min="1" max="1" width="33.140625" bestFit="1" customWidth="1"/>
    <col min="2" max="2" width="11.7109375" customWidth="1"/>
    <col min="3" max="3" width="8.140625" bestFit="1" customWidth="1"/>
    <col min="4" max="4" width="15.5703125" customWidth="1"/>
    <col min="5" max="5" width="10.140625" bestFit="1" customWidth="1"/>
    <col min="6" max="6" width="13.5703125" bestFit="1" customWidth="1"/>
    <col min="7" max="7" width="10.140625" bestFit="1" customWidth="1"/>
    <col min="8" max="8" width="12.7109375" bestFit="1" customWidth="1"/>
    <col min="9" max="9" width="25.85546875" bestFit="1" customWidth="1"/>
    <col min="10" max="10" width="12.7109375" customWidth="1"/>
    <col min="11" max="11" width="10.7109375" bestFit="1" customWidth="1"/>
    <col min="12" max="12" width="13" customWidth="1"/>
  </cols>
  <sheetData>
    <row r="1" spans="1:12" s="51" customFormat="1" ht="22.5" x14ac:dyDescent="0.2">
      <c r="A1" s="51" t="s">
        <v>7</v>
      </c>
      <c r="B1" s="51" t="s">
        <v>8</v>
      </c>
      <c r="C1" s="51" t="s">
        <v>9</v>
      </c>
      <c r="D1" s="51" t="s">
        <v>10</v>
      </c>
      <c r="E1" s="51" t="s">
        <v>11</v>
      </c>
      <c r="F1" s="51" t="s">
        <v>12</v>
      </c>
      <c r="G1" s="51" t="s">
        <v>13</v>
      </c>
      <c r="H1" s="51" t="s">
        <v>14</v>
      </c>
      <c r="I1" s="51" t="s">
        <v>15</v>
      </c>
    </row>
    <row r="2" spans="1:12" ht="30" x14ac:dyDescent="0.25">
      <c r="B2" s="36" t="s">
        <v>8</v>
      </c>
      <c r="C2" s="36" t="s">
        <v>9</v>
      </c>
      <c r="D2" s="36" t="s">
        <v>10</v>
      </c>
      <c r="E2" s="36" t="s">
        <v>11</v>
      </c>
      <c r="F2" s="36" t="s">
        <v>12</v>
      </c>
      <c r="G2" s="36" t="s">
        <v>13</v>
      </c>
      <c r="H2" s="36" t="s">
        <v>14</v>
      </c>
      <c r="I2" s="36" t="s">
        <v>15</v>
      </c>
    </row>
    <row r="5" spans="1:12" x14ac:dyDescent="0.25">
      <c r="A5" s="1" t="s">
        <v>1</v>
      </c>
      <c r="B5" s="2">
        <v>5001263</v>
      </c>
      <c r="C5" s="3">
        <v>38664</v>
      </c>
      <c r="D5" s="4">
        <v>1500000</v>
      </c>
      <c r="E5" s="4">
        <v>1500000</v>
      </c>
      <c r="F5" s="11">
        <v>38708</v>
      </c>
      <c r="G5" s="12">
        <v>39325</v>
      </c>
      <c r="H5" s="5">
        <v>1169982</v>
      </c>
      <c r="I5" s="38" t="s">
        <v>16</v>
      </c>
      <c r="J5" s="7"/>
      <c r="L5" s="5">
        <v>1090900.2</v>
      </c>
    </row>
    <row r="6" spans="1:12" x14ac:dyDescent="0.25">
      <c r="A6" s="17" t="s">
        <v>3</v>
      </c>
      <c r="B6" s="10"/>
      <c r="C6" s="11">
        <v>39029</v>
      </c>
      <c r="D6" s="8">
        <v>3000000</v>
      </c>
      <c r="E6" s="39">
        <v>3000000</v>
      </c>
      <c r="F6" s="11">
        <v>39059</v>
      </c>
      <c r="G6" s="50">
        <v>39119</v>
      </c>
      <c r="H6" s="40">
        <v>1090900.2</v>
      </c>
      <c r="I6" s="6" t="s">
        <v>17</v>
      </c>
      <c r="J6" s="27"/>
      <c r="L6" s="40">
        <v>1169982</v>
      </c>
    </row>
    <row r="7" spans="1:12" x14ac:dyDescent="0.25">
      <c r="A7" s="25" t="s">
        <v>18</v>
      </c>
      <c r="B7" s="10"/>
      <c r="C7" s="11"/>
      <c r="D7" s="8"/>
      <c r="E7" s="8">
        <f>SUM(E5:E6)</f>
        <v>4500000</v>
      </c>
      <c r="F7" s="11"/>
      <c r="G7" s="10"/>
      <c r="H7" s="13">
        <f>SUM(H5:H6)</f>
        <v>2260882.2000000002</v>
      </c>
      <c r="I7" s="6" t="s">
        <v>19</v>
      </c>
      <c r="J7" s="27"/>
      <c r="L7" s="47">
        <f>SUM(L5:L6)</f>
        <v>2260882.2000000002</v>
      </c>
    </row>
    <row r="8" spans="1:12" x14ac:dyDescent="0.25">
      <c r="A8" s="25"/>
      <c r="B8" s="10"/>
      <c r="C8" s="11"/>
      <c r="D8" s="8"/>
      <c r="E8" s="8"/>
      <c r="G8" s="12">
        <v>39608</v>
      </c>
      <c r="H8" s="40">
        <v>168256</v>
      </c>
      <c r="I8" s="6" t="s">
        <v>17</v>
      </c>
      <c r="J8" s="27"/>
    </row>
    <row r="9" spans="1:12" x14ac:dyDescent="0.25">
      <c r="A9" s="25"/>
      <c r="B9" s="10"/>
      <c r="C9" s="11"/>
      <c r="D9" s="8"/>
      <c r="E9" s="8"/>
      <c r="F9" s="11"/>
      <c r="G9" s="10"/>
      <c r="H9" s="13">
        <f>SUM(H7:H8)</f>
        <v>2429138.2000000002</v>
      </c>
      <c r="I9" s="6" t="s">
        <v>20</v>
      </c>
      <c r="J9" s="27"/>
    </row>
    <row r="10" spans="1:12" x14ac:dyDescent="0.25">
      <c r="A10" s="25"/>
      <c r="B10" s="10"/>
      <c r="C10" s="11"/>
      <c r="D10" s="8"/>
      <c r="E10" s="8"/>
      <c r="F10" s="11"/>
      <c r="G10" s="10"/>
      <c r="H10" s="13"/>
      <c r="I10" s="6" t="s">
        <v>21</v>
      </c>
      <c r="J10" s="27"/>
    </row>
    <row r="11" spans="1:12" x14ac:dyDescent="0.25">
      <c r="A11" s="41"/>
      <c r="B11" s="29"/>
      <c r="C11" s="30"/>
      <c r="D11" s="31"/>
      <c r="E11" s="31"/>
      <c r="F11" s="30"/>
      <c r="G11" s="29"/>
      <c r="H11" s="33"/>
      <c r="I11" s="42" t="s">
        <v>22</v>
      </c>
      <c r="J11" s="35"/>
    </row>
    <row r="13" spans="1:12" x14ac:dyDescent="0.25">
      <c r="A13" s="1" t="s">
        <v>1</v>
      </c>
      <c r="B13" s="2">
        <v>5001263</v>
      </c>
      <c r="C13" s="3">
        <v>39419</v>
      </c>
      <c r="D13" s="4">
        <v>3000000</v>
      </c>
      <c r="E13" s="4">
        <v>3000000</v>
      </c>
      <c r="F13" s="3">
        <v>39429</v>
      </c>
      <c r="G13" s="37">
        <v>39608</v>
      </c>
      <c r="H13" s="5">
        <v>168256</v>
      </c>
      <c r="I13" s="43" t="s">
        <v>23</v>
      </c>
      <c r="J13" s="7"/>
    </row>
    <row r="14" spans="1:12" x14ac:dyDescent="0.25">
      <c r="A14" s="17" t="s">
        <v>3</v>
      </c>
      <c r="B14" s="18"/>
      <c r="C14" s="19"/>
      <c r="D14" s="26"/>
      <c r="E14" s="26"/>
      <c r="F14" s="21" t="s">
        <v>24</v>
      </c>
      <c r="G14" s="19">
        <v>39749</v>
      </c>
      <c r="H14" s="22">
        <v>5102987</v>
      </c>
      <c r="I14" s="23" t="s">
        <v>25</v>
      </c>
      <c r="J14" s="27"/>
    </row>
    <row r="15" spans="1:12" x14ac:dyDescent="0.25">
      <c r="A15" s="25" t="s">
        <v>18</v>
      </c>
      <c r="B15" s="18"/>
      <c r="C15" s="19"/>
      <c r="D15" s="26"/>
      <c r="E15" s="26"/>
      <c r="F15" s="19"/>
      <c r="G15" s="18"/>
      <c r="H15" s="22"/>
      <c r="I15" s="23" t="s">
        <v>26</v>
      </c>
      <c r="J15" s="27"/>
    </row>
    <row r="16" spans="1:12" x14ac:dyDescent="0.25">
      <c r="A16" s="25"/>
      <c r="B16" s="18"/>
      <c r="C16" s="19"/>
      <c r="D16" s="26"/>
      <c r="E16" s="26"/>
      <c r="F16" s="19"/>
      <c r="G16" s="18"/>
      <c r="H16" s="22"/>
      <c r="I16" s="23" t="s">
        <v>27</v>
      </c>
      <c r="J16" s="27"/>
    </row>
    <row r="17" spans="1:15" x14ac:dyDescent="0.25">
      <c r="A17" s="41"/>
      <c r="B17" s="29"/>
      <c r="C17" s="30"/>
      <c r="D17" s="31"/>
      <c r="E17" s="31"/>
      <c r="F17" s="30"/>
      <c r="G17" s="29"/>
      <c r="H17" s="33"/>
      <c r="I17" s="42"/>
      <c r="J17" s="35"/>
    </row>
    <row r="18" spans="1:15" x14ac:dyDescent="0.25">
      <c r="A18" s="9" t="s">
        <v>1</v>
      </c>
      <c r="B18" s="10">
        <v>7001562</v>
      </c>
      <c r="C18" s="11">
        <v>39497</v>
      </c>
      <c r="D18" s="8">
        <v>25000</v>
      </c>
      <c r="E18" s="8">
        <v>25000</v>
      </c>
      <c r="F18" s="11">
        <v>39548</v>
      </c>
      <c r="G18" s="12">
        <v>40130</v>
      </c>
      <c r="H18" s="13">
        <v>25000</v>
      </c>
      <c r="I18" s="6" t="s">
        <v>28</v>
      </c>
      <c r="J18" s="15" t="s">
        <v>30</v>
      </c>
    </row>
    <row r="19" spans="1:15" x14ac:dyDescent="0.25">
      <c r="A19" s="17" t="s">
        <v>31</v>
      </c>
      <c r="B19" s="18"/>
      <c r="C19" s="19"/>
      <c r="D19" s="26"/>
      <c r="E19" s="26"/>
      <c r="F19" s="19"/>
      <c r="G19" s="18"/>
      <c r="H19" s="22"/>
      <c r="I19" s="18" t="s">
        <v>32</v>
      </c>
      <c r="J19" s="24"/>
    </row>
    <row r="20" spans="1:15" ht="26.25" x14ac:dyDescent="0.25">
      <c r="A20" s="9" t="s">
        <v>33</v>
      </c>
      <c r="B20" s="18"/>
      <c r="C20" s="19"/>
      <c r="D20" s="26"/>
      <c r="E20" s="26"/>
      <c r="F20" s="19"/>
      <c r="G20" s="18"/>
      <c r="H20" s="22"/>
      <c r="I20" s="18" t="s">
        <v>34</v>
      </c>
      <c r="J20" s="27"/>
    </row>
    <row r="21" spans="1:15" x14ac:dyDescent="0.25">
      <c r="A21" s="28"/>
      <c r="B21" s="29"/>
      <c r="C21" s="30"/>
      <c r="D21" s="31"/>
      <c r="E21" s="31"/>
      <c r="F21" s="30"/>
      <c r="G21" s="32"/>
      <c r="H21" s="33"/>
      <c r="I21" s="42"/>
      <c r="J21" s="35"/>
    </row>
    <row r="23" spans="1:15" x14ac:dyDescent="0.25">
      <c r="A23" s="25" t="s">
        <v>1</v>
      </c>
      <c r="B23" s="10">
        <v>5001263</v>
      </c>
      <c r="C23" s="11">
        <v>38664</v>
      </c>
      <c r="D23" s="8">
        <v>13500000</v>
      </c>
      <c r="E23" s="8">
        <v>3000000</v>
      </c>
      <c r="F23" s="11">
        <v>39822</v>
      </c>
      <c r="G23" s="12">
        <v>40599</v>
      </c>
      <c r="H23" s="13">
        <v>1729322</v>
      </c>
      <c r="I23" s="6" t="s">
        <v>35</v>
      </c>
      <c r="J23" s="24" t="s">
        <v>30</v>
      </c>
    </row>
    <row r="24" spans="1:15" x14ac:dyDescent="0.25">
      <c r="A24" s="17" t="s">
        <v>3</v>
      </c>
      <c r="B24" s="18"/>
      <c r="C24" s="19"/>
      <c r="D24" s="26"/>
      <c r="E24" s="26">
        <v>3000000</v>
      </c>
      <c r="F24" s="11">
        <v>40163</v>
      </c>
      <c r="G24" s="12">
        <v>40724</v>
      </c>
      <c r="H24" s="13">
        <f>2854455-1311335</f>
        <v>1543120</v>
      </c>
      <c r="I24" s="6" t="s">
        <v>36</v>
      </c>
      <c r="J24" s="27"/>
    </row>
    <row r="25" spans="1:15" x14ac:dyDescent="0.25">
      <c r="A25" s="25" t="s">
        <v>5</v>
      </c>
      <c r="B25" s="18"/>
      <c r="C25" s="19"/>
      <c r="D25" s="26"/>
      <c r="E25" s="4">
        <f>SUM(E23:E24)</f>
        <v>6000000</v>
      </c>
      <c r="F25" s="19"/>
      <c r="G25" s="12"/>
      <c r="H25" s="5">
        <f>SUM(H23:H24)</f>
        <v>3272442</v>
      </c>
      <c r="I25" s="23" t="s">
        <v>37</v>
      </c>
      <c r="J25" s="27"/>
    </row>
    <row r="26" spans="1:15" x14ac:dyDescent="0.25">
      <c r="A26" s="25"/>
      <c r="B26" s="18"/>
      <c r="C26" s="19"/>
      <c r="D26" s="26" t="s">
        <v>38</v>
      </c>
      <c r="E26" s="31">
        <v>1181219</v>
      </c>
      <c r="F26" s="19"/>
      <c r="G26" s="18"/>
      <c r="H26" s="22"/>
      <c r="I26" s="23" t="s">
        <v>39</v>
      </c>
      <c r="J26" s="27"/>
    </row>
    <row r="27" spans="1:15" x14ac:dyDescent="0.25">
      <c r="A27" s="41"/>
      <c r="B27" s="29"/>
      <c r="C27" s="30"/>
      <c r="D27" s="31" t="s">
        <v>40</v>
      </c>
      <c r="E27" s="31">
        <f>SUM(E25:E26)</f>
        <v>7181219</v>
      </c>
      <c r="F27" s="31">
        <v>-3908777</v>
      </c>
      <c r="G27" s="31">
        <f>SUM(E27:F27)</f>
        <v>3272442</v>
      </c>
      <c r="H27" s="33"/>
      <c r="I27" s="42"/>
      <c r="J27" s="35"/>
    </row>
    <row r="28" spans="1:15" x14ac:dyDescent="0.25">
      <c r="A28" s="8">
        <v>1181219</v>
      </c>
      <c r="B28" s="8" t="s">
        <v>41</v>
      </c>
      <c r="C28" s="44"/>
      <c r="D28" s="77" t="s">
        <v>42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spans="1:15" x14ac:dyDescent="0.25">
      <c r="A29" s="16">
        <v>6000000</v>
      </c>
      <c r="B29" s="8" t="s">
        <v>43</v>
      </c>
      <c r="D29" t="s">
        <v>44</v>
      </c>
    </row>
    <row r="30" spans="1:15" x14ac:dyDescent="0.25">
      <c r="A30" s="8">
        <f>SUM(A28:A29)</f>
        <v>7181219</v>
      </c>
      <c r="B30" s="8" t="s">
        <v>45</v>
      </c>
    </row>
    <row r="31" spans="1:15" x14ac:dyDescent="0.25">
      <c r="A31" s="16">
        <v>-3908777</v>
      </c>
      <c r="B31" s="8" t="s">
        <v>46</v>
      </c>
      <c r="F31" s="47">
        <v>5451897</v>
      </c>
    </row>
    <row r="32" spans="1:15" x14ac:dyDescent="0.25">
      <c r="A32" s="8">
        <f>SUM(A30:A31)</f>
        <v>3272442</v>
      </c>
      <c r="B32" s="8"/>
      <c r="F32" s="47">
        <v>-2854455</v>
      </c>
      <c r="O32">
        <v>2179455</v>
      </c>
    </row>
    <row r="33" spans="1:15" x14ac:dyDescent="0.25">
      <c r="A33" s="8">
        <v>-675000</v>
      </c>
      <c r="B33" s="8" t="s">
        <v>47</v>
      </c>
      <c r="F33" s="47">
        <f>SUM(F31:F32)</f>
        <v>2597442</v>
      </c>
      <c r="O33">
        <v>675000</v>
      </c>
    </row>
    <row r="34" spans="1:15" x14ac:dyDescent="0.25">
      <c r="A34" s="8">
        <f>SUM(A32:A33)</f>
        <v>2597442</v>
      </c>
      <c r="B34" s="45" t="s">
        <v>48</v>
      </c>
      <c r="O34">
        <f>SUM(O32:O33)</f>
        <v>2854455</v>
      </c>
    </row>
    <row r="36" spans="1:15" x14ac:dyDescent="0.25">
      <c r="A36" s="44">
        <f>3272442-4583777</f>
        <v>-1311335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</row>
    <row r="37" spans="1:15" ht="15.75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</row>
    <row r="38" spans="1:15" x14ac:dyDescent="0.25">
      <c r="A38" s="1"/>
      <c r="B38" s="2"/>
      <c r="C38" s="3"/>
      <c r="D38" s="4"/>
      <c r="E38" s="4"/>
      <c r="F38" s="3"/>
      <c r="G38" s="2"/>
      <c r="H38" s="5"/>
      <c r="I38" s="6" t="s">
        <v>0</v>
      </c>
      <c r="J38" s="7"/>
      <c r="K38" s="8">
        <v>3000000</v>
      </c>
    </row>
    <row r="39" spans="1:15" x14ac:dyDescent="0.25">
      <c r="A39" s="9" t="s">
        <v>1</v>
      </c>
      <c r="B39" s="10">
        <v>9001430</v>
      </c>
      <c r="C39" s="11">
        <v>40232</v>
      </c>
      <c r="D39" s="8">
        <v>3000000</v>
      </c>
      <c r="E39" s="8">
        <v>3000000</v>
      </c>
      <c r="F39" s="11">
        <v>40514</v>
      </c>
      <c r="G39" s="12">
        <v>40599</v>
      </c>
      <c r="H39" s="13">
        <v>1769183</v>
      </c>
      <c r="I39" s="14" t="s">
        <v>2</v>
      </c>
      <c r="J39" s="15"/>
      <c r="K39" s="16">
        <v>-1769183</v>
      </c>
    </row>
    <row r="40" spans="1:15" x14ac:dyDescent="0.25">
      <c r="A40" s="17" t="s">
        <v>3</v>
      </c>
      <c r="B40" s="18"/>
      <c r="C40" s="19"/>
      <c r="D40" s="20"/>
      <c r="E40" s="21"/>
      <c r="F40" s="21"/>
      <c r="G40" s="18"/>
      <c r="H40" s="22"/>
      <c r="I40" s="23" t="s">
        <v>4</v>
      </c>
      <c r="J40" s="24"/>
      <c r="K40" s="8">
        <f>SUM(K38:K39)</f>
        <v>1230817</v>
      </c>
    </row>
    <row r="41" spans="1:15" x14ac:dyDescent="0.25">
      <c r="A41" s="25" t="s">
        <v>5</v>
      </c>
      <c r="B41" s="18"/>
      <c r="C41" s="19"/>
      <c r="D41" s="26"/>
      <c r="E41" s="19"/>
      <c r="F41" s="19"/>
      <c r="G41" s="18"/>
      <c r="H41" s="22"/>
      <c r="I41" s="6" t="s">
        <v>6</v>
      </c>
      <c r="J41" s="27"/>
    </row>
    <row r="42" spans="1:15" ht="15.75" x14ac:dyDescent="0.25">
      <c r="A42" s="28"/>
      <c r="B42" s="29"/>
      <c r="C42" s="30"/>
      <c r="D42" s="31"/>
      <c r="E42" s="31"/>
      <c r="F42" s="8"/>
      <c r="G42" s="32"/>
      <c r="H42" s="33"/>
      <c r="I42" s="34"/>
      <c r="J42" s="35"/>
      <c r="K42" s="34"/>
    </row>
    <row r="44" spans="1:15" x14ac:dyDescent="0.25">
      <c r="A44" s="9" t="s">
        <v>1</v>
      </c>
      <c r="B44" s="46" t="s">
        <v>49</v>
      </c>
      <c r="C44" s="11">
        <v>40855</v>
      </c>
      <c r="D44" s="8">
        <v>3000000</v>
      </c>
      <c r="E44" s="8">
        <v>3000000</v>
      </c>
      <c r="F44" s="11">
        <v>40887</v>
      </c>
      <c r="G44" s="12">
        <v>40954</v>
      </c>
      <c r="H44" s="13">
        <v>17566</v>
      </c>
      <c r="I44" s="38" t="s">
        <v>50</v>
      </c>
      <c r="J44" s="15"/>
    </row>
    <row r="45" spans="1:15" x14ac:dyDescent="0.25">
      <c r="A45" s="17" t="s">
        <v>31</v>
      </c>
      <c r="B45" s="18"/>
      <c r="C45" s="19"/>
      <c r="D45" s="20"/>
      <c r="E45" s="21"/>
      <c r="F45" s="21"/>
      <c r="G45" s="18"/>
      <c r="H45" s="22"/>
      <c r="I45" s="14" t="s">
        <v>51</v>
      </c>
      <c r="J45" s="24"/>
    </row>
    <row r="46" spans="1:15" x14ac:dyDescent="0.25">
      <c r="A46" s="25" t="s">
        <v>52</v>
      </c>
      <c r="B46" s="18"/>
      <c r="C46" s="19"/>
      <c r="D46" s="26"/>
      <c r="E46" s="19"/>
      <c r="F46" s="19"/>
      <c r="G46" s="18"/>
      <c r="H46" s="22"/>
      <c r="I46" s="23" t="s">
        <v>53</v>
      </c>
      <c r="J46" s="27"/>
    </row>
    <row r="47" spans="1:15" x14ac:dyDescent="0.25">
      <c r="A47" s="28"/>
      <c r="B47" s="29"/>
      <c r="C47" s="30"/>
      <c r="D47" s="31"/>
      <c r="E47" s="31"/>
      <c r="F47" s="31"/>
      <c r="G47" s="32"/>
      <c r="H47" s="33"/>
      <c r="I47" s="42"/>
      <c r="J47" s="35"/>
    </row>
  </sheetData>
  <mergeCells count="1">
    <mergeCell ref="D28:O28"/>
  </mergeCells>
  <printOptions gridLines="1"/>
  <pageMargins left="0.25" right="0.25" top="0.75" bottom="0.75" header="0.3" footer="0.3"/>
  <pageSetup orientation="landscape" r:id="rId1"/>
  <headerFooter>
    <oddHeader>&amp;CCHARTER GROWTH FUND
EXPENDITURE ACCOUNTING REPORTS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A10" sqref="A10"/>
    </sheetView>
  </sheetViews>
  <sheetFormatPr defaultRowHeight="15" x14ac:dyDescent="0.25"/>
  <cols>
    <col min="1" max="1" width="12.28515625" customWidth="1"/>
    <col min="2" max="2" width="9.7109375" bestFit="1" customWidth="1"/>
    <col min="3" max="3" width="11.7109375" bestFit="1" customWidth="1"/>
    <col min="4" max="4" width="10.7109375" bestFit="1" customWidth="1"/>
    <col min="5" max="7" width="15.140625" style="52" customWidth="1"/>
    <col min="8" max="8" width="12.5703125" customWidth="1"/>
    <col min="9" max="9" width="10.7109375" bestFit="1" customWidth="1"/>
    <col min="10" max="10" width="9.7109375" bestFit="1" customWidth="1"/>
    <col min="11" max="11" width="14.85546875" bestFit="1" customWidth="1"/>
  </cols>
  <sheetData>
    <row r="1" spans="1:11" s="56" customFormat="1" ht="30" x14ac:dyDescent="0.25">
      <c r="A1" s="58" t="s">
        <v>8</v>
      </c>
      <c r="B1" s="59" t="s">
        <v>9</v>
      </c>
      <c r="C1" s="59" t="s">
        <v>10</v>
      </c>
      <c r="D1" s="60" t="s">
        <v>12</v>
      </c>
      <c r="E1" s="61" t="s">
        <v>54</v>
      </c>
      <c r="F1" s="61" t="s">
        <v>57</v>
      </c>
      <c r="G1" s="61" t="s">
        <v>58</v>
      </c>
      <c r="H1" s="59" t="s">
        <v>55</v>
      </c>
      <c r="I1" s="59" t="s">
        <v>56</v>
      </c>
      <c r="J1" s="59" t="s">
        <v>13</v>
      </c>
    </row>
    <row r="2" spans="1:11" x14ac:dyDescent="0.25">
      <c r="A2" s="10">
        <v>9001430</v>
      </c>
      <c r="B2" s="11">
        <v>40232</v>
      </c>
      <c r="C2" s="53">
        <v>3000000</v>
      </c>
      <c r="D2" s="50">
        <v>40514</v>
      </c>
      <c r="E2" s="53">
        <v>3000000</v>
      </c>
      <c r="F2" s="53">
        <v>-1769183</v>
      </c>
      <c r="G2" s="53">
        <f>E2+F2</f>
        <v>1230817</v>
      </c>
      <c r="H2" s="50">
        <v>40543</v>
      </c>
      <c r="I2" s="50">
        <v>40564</v>
      </c>
      <c r="J2" s="50">
        <v>40599</v>
      </c>
    </row>
    <row r="3" spans="1:11" x14ac:dyDescent="0.25">
      <c r="A3">
        <v>9001430.0099999998</v>
      </c>
      <c r="B3" s="50">
        <v>40855</v>
      </c>
      <c r="C3" s="53">
        <v>3000000</v>
      </c>
      <c r="D3" s="50">
        <v>40887</v>
      </c>
      <c r="E3" s="53">
        <f>SUM(E2:E2)</f>
        <v>3000000</v>
      </c>
      <c r="F3" s="52">
        <v>0</v>
      </c>
      <c r="G3" s="52">
        <f>G2+E3</f>
        <v>4230817</v>
      </c>
      <c r="H3" s="50">
        <v>40724</v>
      </c>
      <c r="I3" s="50">
        <v>40739</v>
      </c>
      <c r="J3" s="50">
        <v>40751</v>
      </c>
    </row>
    <row r="4" spans="1:11" x14ac:dyDescent="0.25">
      <c r="C4" s="53"/>
      <c r="E4" s="53"/>
      <c r="F4" s="53">
        <v>-4208383</v>
      </c>
      <c r="G4" s="52">
        <f t="shared" ref="G4" si="0">G3+E4</f>
        <v>4230817</v>
      </c>
      <c r="H4" s="50">
        <v>40908</v>
      </c>
      <c r="I4" s="50">
        <v>40924</v>
      </c>
      <c r="J4" s="50">
        <v>40954</v>
      </c>
    </row>
    <row r="5" spans="1:11" x14ac:dyDescent="0.25">
      <c r="C5" s="53"/>
      <c r="E5" s="53"/>
      <c r="F5" s="53">
        <v>-17566</v>
      </c>
      <c r="G5" s="52">
        <f>G4+F5</f>
        <v>4213251</v>
      </c>
      <c r="H5" s="50">
        <v>41090</v>
      </c>
      <c r="I5" s="50">
        <v>41102</v>
      </c>
    </row>
    <row r="6" spans="1:11" x14ac:dyDescent="0.25">
      <c r="B6" s="50"/>
      <c r="C6" s="53"/>
      <c r="D6" s="50"/>
      <c r="E6" s="53"/>
      <c r="F6" s="53"/>
      <c r="G6" s="52">
        <f>G5+F6</f>
        <v>4213251</v>
      </c>
      <c r="K6" s="50"/>
    </row>
    <row r="7" spans="1:11" x14ac:dyDescent="0.25">
      <c r="C7" s="53"/>
      <c r="E7" s="53"/>
      <c r="F7" s="53"/>
      <c r="G7" s="53"/>
      <c r="J7" s="50"/>
    </row>
    <row r="8" spans="1:11" x14ac:dyDescent="0.25">
      <c r="C8" s="53"/>
      <c r="E8" s="53"/>
      <c r="F8" s="53"/>
      <c r="G8" s="53"/>
    </row>
    <row r="9" spans="1:11" x14ac:dyDescent="0.25">
      <c r="C9" s="53"/>
      <c r="E9" s="57"/>
      <c r="F9" s="57"/>
      <c r="G9" s="57"/>
    </row>
    <row r="10" spans="1:11" x14ac:dyDescent="0.25">
      <c r="C10" s="53"/>
      <c r="E10" s="57"/>
    </row>
    <row r="11" spans="1:11" x14ac:dyDescent="0.25">
      <c r="C11" s="53"/>
      <c r="E11" s="57"/>
      <c r="F11" s="57"/>
      <c r="G11" s="57"/>
    </row>
    <row r="12" spans="1:11" x14ac:dyDescent="0.25">
      <c r="C12" s="53"/>
      <c r="E12" s="57"/>
    </row>
    <row r="13" spans="1:11" x14ac:dyDescent="0.25">
      <c r="C13" s="53"/>
    </row>
    <row r="14" spans="1:11" x14ac:dyDescent="0.25">
      <c r="C14" s="53"/>
      <c r="H14" s="50"/>
      <c r="I14" s="50"/>
    </row>
    <row r="15" spans="1:11" x14ac:dyDescent="0.25">
      <c r="C15" s="53"/>
      <c r="J15" s="50"/>
    </row>
    <row r="16" spans="1:11" x14ac:dyDescent="0.25">
      <c r="C16" s="53"/>
      <c r="H16" s="50"/>
    </row>
    <row r="17" spans="3:10" x14ac:dyDescent="0.25">
      <c r="C17" s="53"/>
    </row>
    <row r="18" spans="3:10" x14ac:dyDescent="0.25">
      <c r="C18" s="53"/>
      <c r="H18" s="50"/>
      <c r="I18" s="50"/>
    </row>
    <row r="19" spans="3:10" x14ac:dyDescent="0.25">
      <c r="C19" s="53"/>
      <c r="J19" s="50"/>
    </row>
    <row r="20" spans="3:10" x14ac:dyDescent="0.25">
      <c r="C20" s="53"/>
      <c r="H20" s="50"/>
      <c r="I20" s="50"/>
    </row>
    <row r="21" spans="3:10" x14ac:dyDescent="0.25">
      <c r="C21" s="53"/>
    </row>
    <row r="22" spans="3:10" x14ac:dyDescent="0.25">
      <c r="C22" s="53"/>
    </row>
    <row r="23" spans="3:10" x14ac:dyDescent="0.25">
      <c r="C23" s="53"/>
    </row>
    <row r="24" spans="3:10" x14ac:dyDescent="0.25">
      <c r="C24" s="53"/>
    </row>
    <row r="25" spans="3:10" x14ac:dyDescent="0.25">
      <c r="C25" s="53"/>
    </row>
    <row r="26" spans="3:10" x14ac:dyDescent="0.25">
      <c r="C26" s="53"/>
    </row>
    <row r="27" spans="3:10" x14ac:dyDescent="0.25">
      <c r="C27" s="53"/>
    </row>
    <row r="28" spans="3:10" x14ac:dyDescent="0.25">
      <c r="C28" s="53"/>
    </row>
    <row r="29" spans="3:10" x14ac:dyDescent="0.25">
      <c r="C29" s="53"/>
    </row>
    <row r="30" spans="3:10" x14ac:dyDescent="0.25">
      <c r="C30" s="53"/>
    </row>
    <row r="31" spans="3:10" x14ac:dyDescent="0.25">
      <c r="C31" s="53"/>
    </row>
    <row r="32" spans="3:10" x14ac:dyDescent="0.25">
      <c r="C32" s="53"/>
    </row>
    <row r="33" spans="3:3" x14ac:dyDescent="0.25">
      <c r="C33" s="53"/>
    </row>
    <row r="34" spans="3:3" x14ac:dyDescent="0.25">
      <c r="C34" s="53"/>
    </row>
    <row r="35" spans="3:3" x14ac:dyDescent="0.25">
      <c r="C35" s="53"/>
    </row>
    <row r="36" spans="3:3" x14ac:dyDescent="0.25">
      <c r="C36" s="53"/>
    </row>
    <row r="37" spans="3:3" x14ac:dyDescent="0.25">
      <c r="C37" s="53"/>
    </row>
    <row r="38" spans="3:3" x14ac:dyDescent="0.25">
      <c r="C38" s="53"/>
    </row>
    <row r="39" spans="3:3" x14ac:dyDescent="0.25">
      <c r="C39" s="53"/>
    </row>
    <row r="40" spans="3:3" x14ac:dyDescent="0.25">
      <c r="C40" s="5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13" sqref="A13"/>
    </sheetView>
  </sheetViews>
  <sheetFormatPr defaultRowHeight="15" x14ac:dyDescent="0.25"/>
  <cols>
    <col min="1" max="1" width="12.7109375" bestFit="1" customWidth="1"/>
    <col min="2" max="2" width="20.140625" style="52" customWidth="1"/>
    <col min="3" max="3" width="2.140625" customWidth="1"/>
    <col min="4" max="4" width="12.42578125" customWidth="1"/>
    <col min="5" max="5" width="3.28515625" customWidth="1"/>
    <col min="6" max="6" width="10.7109375" bestFit="1" customWidth="1"/>
    <col min="7" max="7" width="2.28515625" customWidth="1"/>
    <col min="8" max="9" width="9.7109375" bestFit="1" customWidth="1"/>
  </cols>
  <sheetData>
    <row r="1" spans="1:9" x14ac:dyDescent="0.25">
      <c r="A1" s="78" t="s">
        <v>64</v>
      </c>
      <c r="B1" s="78"/>
      <c r="C1" s="78"/>
      <c r="D1" s="78"/>
      <c r="E1" s="78"/>
      <c r="F1" s="78"/>
    </row>
    <row r="2" spans="1:9" x14ac:dyDescent="0.25">
      <c r="A2" t="s">
        <v>66</v>
      </c>
    </row>
    <row r="3" spans="1:9" x14ac:dyDescent="0.25">
      <c r="A3" t="s">
        <v>65</v>
      </c>
      <c r="B3" s="52">
        <v>15000000</v>
      </c>
      <c r="I3" t="s">
        <v>69</v>
      </c>
    </row>
    <row r="4" spans="1:9" x14ac:dyDescent="0.25">
      <c r="H4" t="s">
        <v>67</v>
      </c>
      <c r="I4" t="s">
        <v>70</v>
      </c>
    </row>
    <row r="5" spans="1:9" x14ac:dyDescent="0.25">
      <c r="A5" s="63" t="s">
        <v>59</v>
      </c>
      <c r="H5" s="62" t="s">
        <v>68</v>
      </c>
      <c r="I5" s="62" t="s">
        <v>71</v>
      </c>
    </row>
    <row r="6" spans="1:9" x14ac:dyDescent="0.25">
      <c r="A6" s="50">
        <v>40514</v>
      </c>
      <c r="B6" s="52">
        <v>3000000</v>
      </c>
      <c r="D6" t="s">
        <v>61</v>
      </c>
      <c r="I6" s="50">
        <v>40564</v>
      </c>
    </row>
    <row r="7" spans="1:9" x14ac:dyDescent="0.25">
      <c r="B7" s="52">
        <v>-1769183</v>
      </c>
      <c r="D7" t="s">
        <v>60</v>
      </c>
    </row>
    <row r="8" spans="1:9" x14ac:dyDescent="0.25">
      <c r="B8" s="55">
        <f>SUM(B6:B7)</f>
        <v>1230817</v>
      </c>
      <c r="D8" t="s">
        <v>62</v>
      </c>
      <c r="E8" t="s">
        <v>63</v>
      </c>
      <c r="F8" s="50">
        <v>40543</v>
      </c>
      <c r="H8" s="50">
        <v>40752</v>
      </c>
    </row>
    <row r="9" spans="1:9" x14ac:dyDescent="0.25">
      <c r="A9" s="50">
        <v>40887</v>
      </c>
      <c r="B9" s="52">
        <v>3000000</v>
      </c>
      <c r="D9" t="s">
        <v>61</v>
      </c>
    </row>
    <row r="10" spans="1:9" x14ac:dyDescent="0.25">
      <c r="B10" s="55">
        <f>SUM(B8:B9)</f>
        <v>4230817</v>
      </c>
      <c r="D10" t="s">
        <v>62</v>
      </c>
      <c r="E10" t="s">
        <v>63</v>
      </c>
      <c r="F10" s="50">
        <v>41090</v>
      </c>
      <c r="H10" s="50">
        <v>41130</v>
      </c>
      <c r="I10" s="50">
        <v>40924</v>
      </c>
    </row>
    <row r="11" spans="1:9" x14ac:dyDescent="0.25">
      <c r="A11" s="50">
        <v>41158</v>
      </c>
      <c r="B11" s="76">
        <v>3000000</v>
      </c>
      <c r="D11" t="s">
        <v>61</v>
      </c>
      <c r="I11" s="50">
        <v>41102</v>
      </c>
    </row>
    <row r="12" spans="1:9" x14ac:dyDescent="0.25">
      <c r="B12" s="52">
        <f>SUM(B10:B11)</f>
        <v>7230817</v>
      </c>
      <c r="D12" t="s">
        <v>62</v>
      </c>
      <c r="I12" s="50">
        <v>41289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"/>
  <sheetViews>
    <sheetView tabSelected="1" workbookViewId="0">
      <selection activeCell="I6" sqref="I6"/>
    </sheetView>
  </sheetViews>
  <sheetFormatPr defaultRowHeight="15" x14ac:dyDescent="0.25"/>
  <cols>
    <col min="4" max="4" width="26" bestFit="1" customWidth="1"/>
    <col min="5" max="5" width="10.140625" bestFit="1" customWidth="1"/>
    <col min="8" max="8" width="12.7109375" bestFit="1" customWidth="1"/>
    <col min="9" max="9" width="19" bestFit="1" customWidth="1"/>
  </cols>
  <sheetData>
    <row r="2" spans="1:10" ht="14.25" customHeight="1" x14ac:dyDescent="0.25">
      <c r="A2" s="1"/>
      <c r="B2" s="2"/>
      <c r="C2" s="3"/>
      <c r="D2" s="4"/>
      <c r="E2" s="4"/>
      <c r="F2" s="3"/>
      <c r="G2" s="2"/>
      <c r="H2" s="5"/>
      <c r="I2" s="38"/>
      <c r="J2" s="7"/>
    </row>
    <row r="3" spans="1:10" ht="14.25" customHeight="1" x14ac:dyDescent="0.25">
      <c r="A3" s="25" t="s">
        <v>1</v>
      </c>
      <c r="B3" s="10">
        <v>7000969</v>
      </c>
      <c r="C3" s="11">
        <v>39315</v>
      </c>
      <c r="D3" s="8">
        <v>5000000</v>
      </c>
      <c r="E3" s="8">
        <v>5000000</v>
      </c>
      <c r="F3" s="11">
        <v>39511</v>
      </c>
      <c r="G3" s="12">
        <v>41471</v>
      </c>
      <c r="H3" s="13">
        <v>5000000</v>
      </c>
      <c r="I3" s="6" t="s">
        <v>28</v>
      </c>
      <c r="J3" s="24" t="s">
        <v>30</v>
      </c>
    </row>
    <row r="4" spans="1:10" ht="14.25" customHeight="1" x14ac:dyDescent="0.25">
      <c r="A4" s="17" t="s">
        <v>3</v>
      </c>
      <c r="B4" s="18"/>
      <c r="C4" s="19"/>
      <c r="D4" s="26" t="s">
        <v>29</v>
      </c>
      <c r="E4" s="26"/>
      <c r="F4" s="21"/>
      <c r="G4" s="19"/>
      <c r="H4" s="22"/>
      <c r="I4" s="23" t="s">
        <v>75</v>
      </c>
      <c r="J4" s="27"/>
    </row>
    <row r="5" spans="1:10" ht="14.25" customHeight="1" x14ac:dyDescent="0.25">
      <c r="A5" s="25" t="s">
        <v>5</v>
      </c>
      <c r="B5" s="18"/>
      <c r="C5" s="19"/>
      <c r="D5" s="26"/>
      <c r="E5" s="26"/>
      <c r="F5" s="19"/>
      <c r="G5" s="18"/>
      <c r="H5" s="22"/>
      <c r="I5" s="23" t="s">
        <v>76</v>
      </c>
      <c r="J5" s="27"/>
    </row>
    <row r="6" spans="1:10" ht="14.25" customHeight="1" x14ac:dyDescent="0.25">
      <c r="A6" s="41"/>
      <c r="B6" s="29"/>
      <c r="C6" s="30"/>
      <c r="D6" s="31"/>
      <c r="E6" s="31"/>
      <c r="F6" s="30"/>
      <c r="G6" s="29"/>
      <c r="H6" s="33"/>
      <c r="I6" s="42" t="s">
        <v>74</v>
      </c>
      <c r="J6" s="35"/>
    </row>
    <row r="7" spans="1:10" x14ac:dyDescent="0.25">
      <c r="A7" s="1"/>
      <c r="B7" s="2"/>
      <c r="C7" s="3"/>
      <c r="D7" s="4"/>
      <c r="E7" s="4"/>
      <c r="F7" s="3"/>
      <c r="G7" s="2"/>
      <c r="H7" s="5"/>
      <c r="I7" s="38"/>
      <c r="J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$13.5</vt:lpstr>
      <vt:lpstr>ALL</vt:lpstr>
      <vt:lpstr>$3M</vt:lpstr>
      <vt:lpstr>USE</vt:lpstr>
      <vt:lpstr>PRI</vt:lpstr>
      <vt:lpstr>ALL!Print_Titles</vt:lpstr>
      <vt:lpstr>Sheet1!Print_Titles</vt:lpstr>
    </vt:vector>
  </TitlesOfParts>
  <Company>Bradley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dcterms:created xsi:type="dcterms:W3CDTF">2012-07-31T13:28:13Z</dcterms:created>
  <dcterms:modified xsi:type="dcterms:W3CDTF">2013-07-22T13:45:13Z</dcterms:modified>
</cp:coreProperties>
</file>